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ozabal\Temp\Zakázky 2025-1\Smyrna\A_S_P_E\III_3314 Předměřice nad Jizerou - Čihadla\Předměřice - Čihadla 1 etapa _ 260209\"/>
    </mc:Choice>
  </mc:AlternateContent>
  <bookViews>
    <workbookView xWindow="0" yWindow="0" windowWidth="0" windowHeight="0"/>
  </bookViews>
  <sheets>
    <sheet name="Rekapitulace" sheetId="9" r:id="rId1"/>
    <sheet name="ASO 120.1" sheetId="2" r:id="rId2"/>
    <sheet name="ASO 180.1" sheetId="3" r:id="rId3"/>
    <sheet name="ASO 190.1" sheetId="4" r:id="rId4"/>
    <sheet name="AVON.1" sheetId="5" r:id="rId5"/>
    <sheet name="CSO 301" sheetId="6" r:id="rId6"/>
    <sheet name="CSO 302" sheetId="7" r:id="rId7"/>
    <sheet name="CVON (300)" sheetId="8" r:id="rId8"/>
  </sheets>
  <calcPr/>
</workbook>
</file>

<file path=xl/calcChain.xml><?xml version="1.0" encoding="utf-8"?>
<calcChain xmlns="http://schemas.openxmlformats.org/spreadsheetml/2006/main">
  <c i="9" l="1" r="C7"/>
  <c r="C6"/>
  <c r="E15"/>
  <c r="D15"/>
  <c r="C15"/>
  <c r="E18"/>
  <c r="D18"/>
  <c r="C18"/>
  <c r="E17"/>
  <c r="D17"/>
  <c r="C17"/>
  <c r="E16"/>
  <c r="D16"/>
  <c r="C16"/>
  <c r="E10"/>
  <c r="D10"/>
  <c r="C10"/>
  <c r="E14"/>
  <c r="D14"/>
  <c r="C14"/>
  <c r="E13"/>
  <c r="D13"/>
  <c r="C13"/>
  <c r="E12"/>
  <c r="D12"/>
  <c r="C12"/>
  <c r="E11"/>
  <c r="D11"/>
  <c r="C11"/>
  <c i="8" r="I3"/>
  <c r="I9"/>
  <c r="O55"/>
  <c r="I55"/>
  <c r="O52"/>
  <c r="I52"/>
  <c r="O49"/>
  <c r="I49"/>
  <c r="O46"/>
  <c r="I46"/>
  <c r="O43"/>
  <c r="I43"/>
  <c r="O40"/>
  <c r="I40"/>
  <c r="O34"/>
  <c r="I34"/>
  <c r="O28"/>
  <c r="I28"/>
  <c r="O25"/>
  <c r="I25"/>
  <c r="O22"/>
  <c r="I22"/>
  <c r="O19"/>
  <c r="I19"/>
  <c r="O16"/>
  <c r="I16"/>
  <c r="O10"/>
  <c r="I10"/>
  <c i="7" r="I3"/>
  <c r="I129"/>
  <c r="O146"/>
  <c r="I146"/>
  <c r="O142"/>
  <c r="I142"/>
  <c r="O138"/>
  <c r="I138"/>
  <c r="O134"/>
  <c r="I134"/>
  <c r="O130"/>
  <c r="I130"/>
  <c r="I116"/>
  <c r="O125"/>
  <c r="I125"/>
  <c r="O121"/>
  <c r="I121"/>
  <c r="O117"/>
  <c r="I117"/>
  <c r="I111"/>
  <c r="O112"/>
  <c r="I112"/>
  <c r="I9"/>
  <c r="O107"/>
  <c r="I107"/>
  <c r="O103"/>
  <c r="I103"/>
  <c r="O97"/>
  <c r="I97"/>
  <c r="O85"/>
  <c r="I85"/>
  <c r="O74"/>
  <c r="I74"/>
  <c r="O70"/>
  <c r="I70"/>
  <c r="O61"/>
  <c r="I61"/>
  <c r="O46"/>
  <c r="I46"/>
  <c r="O37"/>
  <c r="I37"/>
  <c r="O22"/>
  <c r="I22"/>
  <c r="O18"/>
  <c r="I18"/>
  <c r="O14"/>
  <c r="I14"/>
  <c r="O10"/>
  <c r="I10"/>
  <c i="6" r="I3"/>
  <c r="I134"/>
  <c r="O135"/>
  <c r="I135"/>
  <c r="I103"/>
  <c r="O130"/>
  <c r="I130"/>
  <c r="O126"/>
  <c r="I126"/>
  <c r="O122"/>
  <c r="I122"/>
  <c r="O118"/>
  <c r="I118"/>
  <c r="O115"/>
  <c r="I115"/>
  <c r="O111"/>
  <c r="I111"/>
  <c r="O107"/>
  <c r="I107"/>
  <c r="O104"/>
  <c r="I104"/>
  <c r="I87"/>
  <c r="O100"/>
  <c r="I100"/>
  <c r="O94"/>
  <c r="I94"/>
  <c r="O88"/>
  <c r="I88"/>
  <c r="I82"/>
  <c r="O83"/>
  <c r="I83"/>
  <c r="I9"/>
  <c r="O79"/>
  <c r="I79"/>
  <c r="O76"/>
  <c r="I76"/>
  <c r="O72"/>
  <c r="I72"/>
  <c r="O61"/>
  <c r="I61"/>
  <c r="O57"/>
  <c r="I57"/>
  <c r="O40"/>
  <c r="I40"/>
  <c r="O23"/>
  <c r="I23"/>
  <c r="O19"/>
  <c r="I19"/>
  <c r="O16"/>
  <c r="I16"/>
  <c r="O10"/>
  <c r="I10"/>
  <c i="5" r="I3"/>
  <c r="I9"/>
  <c r="O53"/>
  <c r="I53"/>
  <c r="O50"/>
  <c r="I50"/>
  <c r="O47"/>
  <c r="I47"/>
  <c r="O44"/>
  <c r="I44"/>
  <c r="O41"/>
  <c r="I41"/>
  <c r="O38"/>
  <c r="I38"/>
  <c r="O35"/>
  <c r="I35"/>
  <c r="O31"/>
  <c r="I31"/>
  <c r="O28"/>
  <c r="I28"/>
  <c r="O25"/>
  <c r="I25"/>
  <c r="O22"/>
  <c r="I22"/>
  <c r="O19"/>
  <c r="I19"/>
  <c r="O16"/>
  <c r="I16"/>
  <c r="O13"/>
  <c r="I13"/>
  <c r="O10"/>
  <c r="I10"/>
  <c i="4" r="I3"/>
  <c r="I14"/>
  <c r="O68"/>
  <c r="I68"/>
  <c r="O64"/>
  <c r="I64"/>
  <c r="O57"/>
  <c r="I57"/>
  <c r="O50"/>
  <c r="I50"/>
  <c r="O44"/>
  <c r="I44"/>
  <c r="O36"/>
  <c r="I36"/>
  <c r="O32"/>
  <c r="I32"/>
  <c r="O23"/>
  <c r="I23"/>
  <c r="O19"/>
  <c r="I19"/>
  <c r="O15"/>
  <c r="I15"/>
  <c r="I9"/>
  <c r="O10"/>
  <c r="I10"/>
  <c i="3" r="I3"/>
  <c r="I9"/>
  <c r="O16"/>
  <c r="I16"/>
  <c r="O13"/>
  <c r="I13"/>
  <c r="O10"/>
  <c r="I10"/>
  <c i="2" r="I3"/>
  <c r="I446"/>
  <c r="O528"/>
  <c r="I528"/>
  <c r="O523"/>
  <c r="I523"/>
  <c r="O516"/>
  <c r="I516"/>
  <c r="O511"/>
  <c r="I511"/>
  <c r="O506"/>
  <c r="I506"/>
  <c r="O501"/>
  <c r="I501"/>
  <c r="O496"/>
  <c r="I496"/>
  <c r="O491"/>
  <c r="I491"/>
  <c r="O484"/>
  <c r="I484"/>
  <c r="O477"/>
  <c r="I477"/>
  <c r="O472"/>
  <c r="I472"/>
  <c r="O467"/>
  <c r="I467"/>
  <c r="O462"/>
  <c r="I462"/>
  <c r="O457"/>
  <c r="I457"/>
  <c r="O452"/>
  <c r="I452"/>
  <c r="O447"/>
  <c r="I447"/>
  <c r="I396"/>
  <c r="O441"/>
  <c r="I441"/>
  <c r="O436"/>
  <c r="I436"/>
  <c r="O431"/>
  <c r="I431"/>
  <c r="O426"/>
  <c r="I426"/>
  <c r="O421"/>
  <c r="I421"/>
  <c r="O414"/>
  <c r="I414"/>
  <c r="O409"/>
  <c r="I409"/>
  <c r="O404"/>
  <c r="I404"/>
  <c r="O397"/>
  <c r="I397"/>
  <c r="I388"/>
  <c r="O389"/>
  <c r="I389"/>
  <c r="I262"/>
  <c r="O381"/>
  <c r="I381"/>
  <c r="O376"/>
  <c r="I376"/>
  <c r="O371"/>
  <c r="I371"/>
  <c r="O366"/>
  <c r="I366"/>
  <c r="O361"/>
  <c r="I361"/>
  <c r="O356"/>
  <c r="I356"/>
  <c r="O351"/>
  <c r="I351"/>
  <c r="O346"/>
  <c r="I346"/>
  <c r="O339"/>
  <c r="I339"/>
  <c r="O334"/>
  <c r="I334"/>
  <c r="O327"/>
  <c r="I327"/>
  <c r="O319"/>
  <c r="I319"/>
  <c r="O314"/>
  <c r="I314"/>
  <c r="O309"/>
  <c r="I309"/>
  <c r="O304"/>
  <c r="I304"/>
  <c r="O299"/>
  <c r="I299"/>
  <c r="O292"/>
  <c r="I292"/>
  <c r="O287"/>
  <c r="I287"/>
  <c r="O275"/>
  <c r="I275"/>
  <c r="O270"/>
  <c r="I270"/>
  <c r="O263"/>
  <c r="I263"/>
  <c r="I236"/>
  <c r="O255"/>
  <c r="I255"/>
  <c r="O247"/>
  <c r="I247"/>
  <c r="O242"/>
  <c r="I242"/>
  <c r="O237"/>
  <c r="I237"/>
  <c r="I213"/>
  <c r="O231"/>
  <c r="I231"/>
  <c r="O226"/>
  <c r="I226"/>
  <c r="O219"/>
  <c r="I219"/>
  <c r="O214"/>
  <c r="I214"/>
  <c r="I42"/>
  <c r="O209"/>
  <c r="I209"/>
  <c r="O205"/>
  <c r="I205"/>
  <c r="O200"/>
  <c r="I200"/>
  <c r="O196"/>
  <c r="I196"/>
  <c r="O191"/>
  <c r="I191"/>
  <c r="O184"/>
  <c r="I184"/>
  <c r="O175"/>
  <c r="I175"/>
  <c r="O170"/>
  <c r="I170"/>
  <c r="O165"/>
  <c r="I165"/>
  <c r="O160"/>
  <c r="I160"/>
  <c r="O150"/>
  <c r="I150"/>
  <c r="O145"/>
  <c r="I145"/>
  <c r="O138"/>
  <c r="I138"/>
  <c r="O133"/>
  <c r="I133"/>
  <c r="O128"/>
  <c r="I128"/>
  <c r="O123"/>
  <c r="I123"/>
  <c r="O118"/>
  <c r="I118"/>
  <c r="O110"/>
  <c r="I110"/>
  <c r="O106"/>
  <c r="I106"/>
  <c r="O101"/>
  <c r="I101"/>
  <c r="O96"/>
  <c r="I96"/>
  <c r="O91"/>
  <c r="I91"/>
  <c r="O84"/>
  <c r="I84"/>
  <c r="O79"/>
  <c r="I79"/>
  <c r="O74"/>
  <c r="I74"/>
  <c r="O66"/>
  <c r="I66"/>
  <c r="O53"/>
  <c r="I53"/>
  <c r="O48"/>
  <c r="I48"/>
  <c r="O43"/>
  <c r="I43"/>
  <c r="I9"/>
  <c r="O38"/>
  <c r="I38"/>
  <c r="O34"/>
  <c r="I34"/>
  <c r="O20"/>
  <c r="I20"/>
  <c r="O10"/>
  <c r="I10"/>
</calcChain>
</file>

<file path=xl/sharedStrings.xml><?xml version="1.0" encoding="utf-8"?>
<sst xmlns="http://schemas.openxmlformats.org/spreadsheetml/2006/main">
  <si>
    <t>EstiCon</t>
  </si>
  <si>
    <t>Firma: AP - Atelier PROMIKA s.r.o.</t>
  </si>
  <si>
    <t>Rekapitulace ceny</t>
  </si>
  <si>
    <t>Stavba: 250317-1 - III/3314 Předměřice nad Jizerou - Čihadla - 1. 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</si>
  <si>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</si>
  <si>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</si>
  <si>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</si>
  <si>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</si>
  <si>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</si>
  <si>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</si>
  <si>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</si>
  <si>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</t>
  </si>
  <si>
    <t>investiční část - Krajská správa a údržba silnic Středočeského kraje, p.o.</t>
  </si>
  <si>
    <t xml:space="preserve">    SO 120.1</t>
  </si>
  <si>
    <t>Silnice III/3314 – km 4,388 - 6,122</t>
  </si>
  <si>
    <t xml:space="preserve">    SO 180.1</t>
  </si>
  <si>
    <t>Přechodné dopravní značení</t>
  </si>
  <si>
    <t xml:space="preserve">    SO 190.1</t>
  </si>
  <si>
    <t>Stálé dopravní značení</t>
  </si>
  <si>
    <t xml:space="preserve">    VON.1</t>
  </si>
  <si>
    <t>Vedlejší a ostatní náklady (mimo SO 301 a 302)</t>
  </si>
  <si>
    <t>C</t>
  </si>
  <si>
    <t>investiční část - obec Předměřice na Jizerou</t>
  </si>
  <si>
    <t xml:space="preserve">    SO 301</t>
  </si>
  <si>
    <t>Splašková kanalizace - inv. obce Předměřice nad Jizerou</t>
  </si>
  <si>
    <t xml:space="preserve">    SO 302</t>
  </si>
  <si>
    <t>Kanalizační přípojky - inv. obce Předměřice nad Jizerou</t>
  </si>
  <si>
    <t xml:space="preserve">    VON (300)</t>
  </si>
  <si>
    <t>Vedlejší a ostatní náklady (pro SO 301 a 302) - inv. obce Předměřice nad Jizerou</t>
  </si>
  <si>
    <t>Soupis prací objektu</t>
  </si>
  <si>
    <t>S</t>
  </si>
  <si>
    <t>Stavba:</t>
  </si>
  <si>
    <t>250317-1</t>
  </si>
  <si>
    <t>III/3314 Předměřice nad Jizerou - Čihadla - 1. ETAPA</t>
  </si>
  <si>
    <t>SO 120.1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</si>
  <si>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</si>
  <si>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</si>
  <si>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</si>
  <si>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</si>
  <si>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</si>
  <si>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</si>
  <si>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</si>
  <si>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</si>
  <si>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</si>
  <si>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</si>
  <si>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</si>
  <si>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</si>
  <si>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</si>
  <si>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</si>
  <si>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</si>
  <si>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</si>
  <si>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</si>
  <si>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</si>
  <si>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</si>
  <si>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014102.R</t>
  </si>
  <si>
    <t/>
  </si>
  <si>
    <t>ULOŽENÍ ODPADU ZE STAVBY NA SKLÁDKU S OPRÁVNĚNÍM K OPĚTOVNÉMU VYUŽITÍ - RECYKLAČNÍ STŘEDISKO</t>
  </si>
  <si>
    <t>T</t>
  </si>
  <si>
    <t>OTSKP ~ 2025</t>
  </si>
  <si>
    <t>PP</t>
  </si>
  <si>
    <t>17 01 01 - BETON z vybouraných konstrukcí (obrubníky, propusty, panely a jiné)
17 09 04 - Směsné stavební a demoliční odpady neuvedené pod čísly 17 09 01, 17 09 02 a 17 09 03</t>
  </si>
  <si>
    <t>VV</t>
  </si>
  <si>
    <t>dle pol. 11318: 3,6*2,4 = 8,640 [A]</t>
  </si>
  <si>
    <t>dle pol. 11334: 9,15*2,3 = 21,045 [B]</t>
  </si>
  <si>
    <t>dle pol. 11352: 160,0*0,205 = 32,800 [C]</t>
  </si>
  <si>
    <t>dle pol. 96616: 22,8*2,5 = 57,000 [D]</t>
  </si>
  <si>
    <t>dle pol. 96687: 2*0,6 = 1,200 [E]</t>
  </si>
  <si>
    <t>dle pol. 969234: 7,5*0,21 = 1,575 [F]</t>
  </si>
  <si>
    <t>Celkové množství = 122,260</t>
  </si>
  <si>
    <t>TS</t>
  </si>
  <si>
    <t xml:space="preserve">Položka zahrnuje: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
Položka nezahrnuje:
- x</t>
  </si>
  <si>
    <t>014103.R</t>
  </si>
  <si>
    <t>17 05 04 - Zemina a kamení neuvedené pod číslem 17 05 03
nepotřebný výkopek - zemina, drny, kamení - nevhodný materiál pro další použí na této stavbě</t>
  </si>
  <si>
    <t>dle pol. 11130: 136,5*0,1*1,5 = 20,475 [A]</t>
  </si>
  <si>
    <t>dle pol. 11332: 1263,01*2,1 = 2652,321 [B]</t>
  </si>
  <si>
    <t>dle pol. 12273: 125,0*1,8 = 225,000 [C]</t>
  </si>
  <si>
    <t>dle pol. 12373: 1448,54*1,8 = 2607,372 [D]</t>
  </si>
  <si>
    <t>dle pol. 12673: 181,068*1,8 = 325,922 [E]</t>
  </si>
  <si>
    <t>dle pol. 12924: 1246,5*0,15*2,0 = 373,950 [F]</t>
  </si>
  <si>
    <t>dle pol. 12932: 1873*0,5*1,8 = 1685,700 [G]</t>
  </si>
  <si>
    <t>dle pol. 13173: 3,0*1,8 = 5,400 [H]</t>
  </si>
  <si>
    <t>dle pol. 13273.b: 288,40*1,8 = 519,120 [I]</t>
  </si>
  <si>
    <t>dle pol. 21263: 305,0*0,2*1,8 = 109,800 [J]</t>
  </si>
  <si>
    <t>Celkové množství = 8525,060</t>
  </si>
  <si>
    <t>014104.R</t>
  </si>
  <si>
    <t>17 03 02 - Asfaltové směsi neuvedené pod číslem 17 03 01</t>
  </si>
  <si>
    <t>dle pol. 11333: 165,323*2,3 = 380,243 [A]</t>
  </si>
  <si>
    <t>014212</t>
  </si>
  <si>
    <t>POPLATKY ZA ZEMNÍK - ORNICE</t>
  </si>
  <si>
    <t>pořízení substrátu / ornice / zeminy schopné zúrodnění dle dispozic zhotovitele</t>
  </si>
  <si>
    <t>dle pol. 18221 3882,5*0,1*1,8 = 698,850 [A]</t>
  </si>
  <si>
    <t>Položka zahrnuje:
- veškeré poplatky majiteli zemníku související s nákupem zeminy (nikoliv s otvírkou zemníku)
Položka nezahrnuje:
- x</t>
  </si>
  <si>
    <t>1</t>
  </si>
  <si>
    <t>Zemní práce</t>
  </si>
  <si>
    <t>11130</t>
  </si>
  <si>
    <t>SEJMUTÍ DRNU</t>
  </si>
  <si>
    <t>M2</t>
  </si>
  <si>
    <t>vč. dopravy na recyklační středisko dle dispozic zhotovitele</t>
  </si>
  <si>
    <t xml:space="preserve">Přípravné, bourací a zemní práce </t>
  </si>
  <si>
    <t>sejmutí drnu, odhumusování prům. tl. 0,1m 136,5 = 136,500 [B]</t>
  </si>
  <si>
    <t xml:space="preserve">Položka zahrnuje:
- vodorovnou dopravu  a uložení na skládku
Položka nezahrnuje:
- x</t>
  </si>
  <si>
    <t>11318</t>
  </si>
  <si>
    <t>ODSTRANĚNÍ KRYTU ZPEVNĚNÝCH PLOCH Z DLAŽDIC</t>
  </si>
  <si>
    <t>M3</t>
  </si>
  <si>
    <t>odstranění konstrukce chodníku tl. 240mm - dlažba tl. 60mm (předp. 25% poškozených prvků) 240,0*0,06*0,25 = 3,600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</si>
  <si>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</si>
  <si>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</si>
  <si>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</si>
  <si>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vč. dopravy na recyklační středisko dle dispozic zhotovitele_x000d_
vč. rozšíření podkladních vrstev prům. 10%</t>
  </si>
  <si>
    <t xml:space="preserve">odstranění stávající vozovky po frézování asfaltových vrstev stupňovitě po vrstvách - ŠD prům. tl. 300mm - </t>
  </si>
  <si>
    <t>- plná konstrukce 1798,0*0,30*1,1 = 593,340 [C]</t>
  </si>
  <si>
    <t>- lokální vysprávky 1351,0*0,30*1,1 = 445,830 [D]</t>
  </si>
  <si>
    <t>Mezisoučet = 1039,170 [E]</t>
  </si>
  <si>
    <t>odstranění konstrukce sjezdu, navazujících ploch - štěrk/zemina, tl.350mm 483,0*0,35 = 169,050 [F]</t>
  </si>
  <si>
    <t>odstranění konstrukce chodníku tl. 240mm- podkladní vrstvy vč. lože tl. 180mm 240,0*0,18 = 43,200 [G]</t>
  </si>
  <si>
    <t>odstranění konstrukce chodníkových přejezdů tl. 390mm- podkladní vrstvy a lože celk. tl. 190mm 61,0*0,19 = 11,590 [H]</t>
  </si>
  <si>
    <t>Mezisoučet = 223,840 [I]</t>
  </si>
  <si>
    <t>Celkové množství = 1263,010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</si>
  <si>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</si>
  <si>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</si>
  <si>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</si>
  <si>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vč. odvozu na obalovnu / recyklační středisko s provozním zařízením pro použití / zpracování znovuzískané asfaltové směsi dle dispozic zhotovitele_x000d_
Výměra vč. rozšíření podkladních vrstev prům. 5%</t>
  </si>
  <si>
    <t xml:space="preserve">odstranění stávající vozovky po frézování asfaltových vrstev stupňovitě po vrstvách - PM prům. tl. 50mm - </t>
  </si>
  <si>
    <t>- plná konstrukce 1798,0*0,05*1,05 = 94,395 [C]</t>
  </si>
  <si>
    <t>- lokální vysprávky 1351,0*0,05*1,05 = 70,928 [D]</t>
  </si>
  <si>
    <t>Celkové množství = 165,323</t>
  </si>
  <si>
    <t>11334</t>
  </si>
  <si>
    <t>ODSTRANĚNÍ PODKLADU ZPEVNĚNÝCH PLOCH S CEMENT POJIVEM</t>
  </si>
  <si>
    <t>odstranění konstrukce chodníkových přejezdů tl. 390mm- podkladní stmel. vrstvy tl. 150mm 61,0*0,15 = 9,150 [B]</t>
  </si>
  <si>
    <t>11352</t>
  </si>
  <si>
    <t>ODSTRANĚNÍ CHODNÍKOVÝCH A SILNIČNÍCH OBRUBNÍKŮ BETONOVÝCH</t>
  </si>
  <si>
    <t>M</t>
  </si>
  <si>
    <t>rozebrání betonových obrub bez rozlišení, včetně odstranění lože (předp. 50% poškozených prvků) 320,0*0,5 = 160,000 [B]</t>
  </si>
  <si>
    <t>11372</t>
  </si>
  <si>
    <t>FRÉZOVÁNÍ ZPEVNĚNÝCH PLOCH ASFALTOVÝCH</t>
  </si>
  <si>
    <t>ZAS T1_x000d_
vč. dopravy a uskladnění dle dispozic zhotovitele_x000d_
POZN.: Povinný odkup přebytečného materiálu zhotovitelem (dle SOD)! Materiál není odpadem!_x000d_
Předpoklad zabudování části zpět do stavby (krajnice, sjezdy), pol. zahrnuje i veškerou manipulaci s tímto materiálem!</t>
  </si>
  <si>
    <t>frézování stávajícího asfaltového krytu vozovky prům. tl. 60mm 10820,0*0,06 = 649,200 [B]</t>
  </si>
  <si>
    <t>dofrézování stávajících asfaltových vrstev vozovky tl. cca 50mm 2267,0*0,05 = 113,350 [C]</t>
  </si>
  <si>
    <t>Celkové množství = 762,550</t>
  </si>
  <si>
    <t>113764</t>
  </si>
  <si>
    <t>FRÉZOVÁNÍ DRÁŽKY PRŮŘEZU DO 400MM2 V ASFALTOVÉ VOZOVCE</t>
  </si>
  <si>
    <t>příprava drážky pro zálivku, vč. vyčištění drážky a likvidace odpadu (rozměry min. 12/25 mm)</t>
  </si>
  <si>
    <t xml:space="preserve">Nové konstrukce </t>
  </si>
  <si>
    <t>Spáry v asfaltové vozovce v místě napojení na stav a při pokládce po polovinách, podél obrub, říms, naváznosti dvou typů materiálů (dlažba/asfalt), okolo vpustí, poklopů, mříží, hrnců atd. - drážka 4580,0 = 4580,000 [B]</t>
  </si>
  <si>
    <t>Položka zahrnuje:
- veškerou manipulaci s vybouranou sutí a s vybouranými hmotami vč. uložení na skládku.
Položka nezahrnuje:
- x</t>
  </si>
  <si>
    <t>12273</t>
  </si>
  <si>
    <t>ODKOPÁVKY A PROKOPÁVKY OBECNÉ TŘ. I</t>
  </si>
  <si>
    <t>Výkop 125,0 = 125,000 [B]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</si>
  <si>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</si>
  <si>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</t>
  </si>
  <si>
    <t>ODKOP PRO SPOD STAVBU SILNIC A ŽELEZNIC TŘ. I</t>
  </si>
  <si>
    <t>vč. dopravy na recyklační středisko dle dispozic zhotovitele_x000d_
vč. rozšíření podkladních vrstev prům. 15%_x000d_
POZN.: Přesný způsob sanace bude konzultován s odpovědným geologem stavby.</t>
  </si>
  <si>
    <t xml:space="preserve">Sanace AZ vozovky </t>
  </si>
  <si>
    <t>odstranění zeminy pro sanaci silniční pláně v tl.0,4m 3149,0*0,4*1,15 = 1448,540 [B]</t>
  </si>
  <si>
    <t>12573</t>
  </si>
  <si>
    <t>VYKOPÁVKY ZE ZEMNÍKŮ A SKLÁDEK TŘ. I</t>
  </si>
  <si>
    <t>vč. dopravy substrátu / ornice / zeminy schopné zúrodnění dle dispozic zhotovitele</t>
  </si>
  <si>
    <t>dle pol. 18221 3882,5*0,1 = 388,250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</si>
  <si>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</si>
  <si>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12673</t>
  </si>
  <si>
    <t>ZŘÍZENÍ STUPŇŮ V PODLOŽÍ NÁSYPŮ TŘ. I</t>
  </si>
  <si>
    <t>vč. dopravy na recyklační středisko dle dispozic zhotovitele_x000d_
vč. rozšíření podkladních vrstev prům. 15%</t>
  </si>
  <si>
    <t xml:space="preserve">odstranění stávající vozovky po frézování asfaltových vrstev stupňovitě po vrstvách - zemina prům. tl. 50mm - </t>
  </si>
  <si>
    <t>- plná konstrukce 1798,0*0,05*1,15 = 103,385 [C]</t>
  </si>
  <si>
    <t>- lokální vysprávky 1351,0*0,05*1,15 = 77,683 [D]</t>
  </si>
  <si>
    <t>Celkové množství = 181,068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</si>
  <si>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</si>
  <si>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12924</t>
  </si>
  <si>
    <t>ČIŠTĚNÍ KRAJNIC OD NÁNOSU TL. DO 200MM</t>
  </si>
  <si>
    <t>stržení krajnice v šířce cca 0,5m, včetně odstranění nánosu, celk. prům. tl. 0,15m 2493,0*0,5 = 1246,500 [B]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</si>
  <si>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</si>
  <si>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</si>
  <si>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</si>
  <si>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pročištění příkopu příkopovým rypadlem, prům. mn. do 0,5m3/m 1873,0 = 1873,000 [B]</t>
  </si>
  <si>
    <t>12980</t>
  </si>
  <si>
    <t>ČIŠTĚNÍ ULIČNÍCH VPUSTÍ</t>
  </si>
  <si>
    <t>KUS</t>
  </si>
  <si>
    <t>vč. likvidace odpadu dle dispozic zhotovitele</t>
  </si>
  <si>
    <t xml:space="preserve">Ostatní </t>
  </si>
  <si>
    <t>pročistění stáv. uliční vpusti 8 = 8,000 [B]</t>
  </si>
  <si>
    <t>129958</t>
  </si>
  <si>
    <t>ČIŠTĚNÍ POTRUBÍ DN DO 600MM</t>
  </si>
  <si>
    <t>pročistění stáv. propustků DN 300-600mm (9ks) 60,0 = 60,000 [B]</t>
  </si>
  <si>
    <t>13173</t>
  </si>
  <si>
    <t>HLOUBENÍ JAM ZAPAŽ I NEPAŽ TŘ. I</t>
  </si>
  <si>
    <t>obnova uliční vpusti kompletní na zatížení min.D 400 - nová UV - výkop prům do 1m3/ks 2,0 = 2,000 [B]</t>
  </si>
  <si>
    <t>uliční vpusť kompletní na zatížení min.D 400 - výkop prům do 1m3/ks 1,0 = 1,000 [C]</t>
  </si>
  <si>
    <t>Celkové množství = 3,000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</si>
  <si>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</si>
  <si>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</si>
  <si>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a</t>
  </si>
  <si>
    <t>HLOUBENÍ RÝH ŠÍŘ DO 2M PAŽ I NEPAŽ TŘ. I</t>
  </si>
  <si>
    <t>vč. ponechání výkopku v místě pro zpětný zásyp</t>
  </si>
  <si>
    <t>rezervní chráničky DN110 v krajnici pro optiku - výkop rýhy (odhad průř. 0,2 m3/m) 1230,0*0,2 = 246,000 [B]</t>
  </si>
  <si>
    <t>b</t>
  </si>
  <si>
    <t>obnova uliční vpusti - výkopy pro výměnu přípojek prům. 1,5 m3/m (4,5+3,0)*1,5 = 11,250 [B]</t>
  </si>
  <si>
    <t>uliční vpusť nová - výkopy pro osazení přípojek prům. 1,5 m3/m 3,5*1,5 = 5,250 [C]</t>
  </si>
  <si>
    <t>propustky pod sjezdy (11ks) - výkopy prům. 1,2 m3/m 67,0*1,2 = 80,400 [D]</t>
  </si>
  <si>
    <t>propustky pod silnicí (km 4,734+5,143) - výkopy prům. 4,5 m3/m (15,0+12,0)*4,5 = 121,500 [E]</t>
  </si>
  <si>
    <t>vsakovací drén - výkop prům. 0,5 m3/m 140,0*0,5 = 70,000 [F]</t>
  </si>
  <si>
    <t>Celkové množství = 288,400</t>
  </si>
  <si>
    <t>17180</t>
  </si>
  <si>
    <t>ULOŽENÍ SYPANINY DO NÁSYPŮ Z NAKUPOVANÝCH MATERIÁLŮ</t>
  </si>
  <si>
    <t>Násyp (nový materiál, vhodný do aktivní zóny) 125,0 = 125,000 [B]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</si>
  <si>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</si>
  <si>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vč. rozšíření podkladních vrstev prům. 15%_x000d_
POZN.: Přesný způsob sanace bude konzultován s odpovědným geologem stavby.</t>
  </si>
  <si>
    <t>násyp pro sanaci silniční pláně v tl.0,4m - ŠDB 0/63 3149,0*0,4*1,15 = 1448,540 [B]</t>
  </si>
  <si>
    <t>17411</t>
  </si>
  <si>
    <t>ZÁSYP JAM A RÝH ZEMINOU SE ZHUTNĚNÍM</t>
  </si>
  <si>
    <t xml:space="preserve">Nové konstrukce - sítě </t>
  </si>
  <si>
    <t>rezervní chráničky DN110 v krajnici pro optiku - zpětný zásyp rýhy (průř. 0,2 m3/m) 1230,0*0,2 = 246,000 [B]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</si>
  <si>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</si>
  <si>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</si>
  <si>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</si>
  <si>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obnova uliční vpusti - zásypy přípojek prům. 1,0 m3/m (4,5+3,0)*1,0 = 7,500 [B]</t>
  </si>
  <si>
    <t>uliční vpusť nová - zásypy přípojek prům. 1,0 m3/m 3,5*1,0 = 3,500 [C]</t>
  </si>
  <si>
    <t>propustky pod sjezdy (11ks) - zásypy prům. 0,6 m3/m 67,0*0,6 = 40,200 [D]</t>
  </si>
  <si>
    <t>propustky pod silnicí (km 4,734+5,143) - zásypy prům. 3,0 m3/m (15,0+12,0)*3,0 = 81,000 [E]</t>
  </si>
  <si>
    <t>Celkové množství = 132,200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</si>
  <si>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</si>
  <si>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</si>
  <si>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</si>
  <si>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obnova uliční vpusti - lože a obsypy přípojek prům. 0,3 m3/m (4,5+3,0)*0,3 = 2,250 [B]</t>
  </si>
  <si>
    <t>uliční vpusť nová - lože a obsypy přípojek prům. 0,3 m3/m 3,5*0,3 = 1,050 [C]</t>
  </si>
  <si>
    <t>Celkové množství = 3,300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</si>
  <si>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</si>
  <si>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</si>
  <si>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</si>
  <si>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Úprava (urovnání) a zhutnění pláně vozovek, chodníků, přejezdů a sjezdů na požadovanou úroveň Edef,2 = 45 MPa</t>
  </si>
  <si>
    <t>výměry dle pol. 5633* (ŠD) 345,0+1688,75+2061,95+531,3 = 4627,000 [B]</t>
  </si>
  <si>
    <t>Položka zahrnuje:
- úpravu pláně včetně vyrovnání výškových rozdílů. Míru zhutnění určuje projekt.
Položka nezahrnuje:
- x</t>
  </si>
  <si>
    <t>18130</t>
  </si>
  <si>
    <t>ÚPRAVA PLÁNĚ BEZ ZHUTNĚNÍ</t>
  </si>
  <si>
    <t>Urovnání plochy pro ohumusování – příprava podkladu</t>
  </si>
  <si>
    <t>dle pol. 18221 3882,5 = 3882,500 [A]</t>
  </si>
  <si>
    <t xml:space="preserve">Položka zahrnuje:
-  úpravu pláně včetně vyrovnání výškových rozdílů
Položka nezahrnuje:
- x</t>
  </si>
  <si>
    <t>18221</t>
  </si>
  <si>
    <t>ROZPROSTŘENÍ ORNICE VE SVAHU V TL DO 0,10M</t>
  </si>
  <si>
    <t>přev. svah</t>
  </si>
  <si>
    <t>doplňková zeleň - ohumusování tl. 0,1m 91*1,5+1873*2 = 3882,500 [B]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</si>
  <si>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</si>
  <si>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</si>
  <si>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</si>
  <si>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</si>
  <si>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</si>
  <si>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</si>
  <si>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Údržba zatravněných ploch do předání správci - 3x</t>
  </si>
  <si>
    <t>dle pol. 18221 3882,5*3 = 11647,500 [A]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</si>
  <si>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</si>
  <si>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</si>
  <si>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</si>
  <si>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21152</t>
  </si>
  <si>
    <t>SANAČNÍ ŽEBRA Z KAMENIVA DRCENÉHO ŠD</t>
  </si>
  <si>
    <t>vč. detailu vyvedení / napojení dostávajícího příkopu</t>
  </si>
  <si>
    <t xml:space="preserve">Nové konstrukce - odvodnění </t>
  </si>
  <si>
    <t>vsakovací drén - výplň ŠD fr. 8/32 prům. průřezu 0,5/1,3m 140,0*0,5*1,3 = 91,000 [B]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</si>
  <si>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</si>
  <si>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21197</t>
  </si>
  <si>
    <t>OPLÁŠTĚNÍ ODVODŇOVACÍCH ŽEBER Z GEOTEXTILIE</t>
  </si>
  <si>
    <t>min. 200 g/m2</t>
  </si>
  <si>
    <t>silniční vsakovací drenáž DN 150mm - opláštění geotextilií 305,0*2,0 = 610,000 [B]</t>
  </si>
  <si>
    <t>vsakovací drén - opláštění geotextilií 140,0*4,0 = 560,000 [C]</t>
  </si>
  <si>
    <t>Celkové množství = 1170,000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</si>
  <si>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</si>
  <si>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</t>
  </si>
  <si>
    <t xml:space="preserve">TRATIVODY KOMPLET  Z TRUB Z PLAST HM DN DO 150MM</t>
  </si>
  <si>
    <t>vč. dopravy výkopku na recyklační středisko dle dispozic zhotovitele</t>
  </si>
  <si>
    <t>silniční vsakovací drenáž DN 150mm, vč. výkopu rýhy, lože a obsypu na úroveň pláně (celk. průřez do 0,2 m2/m) 305,0 = 305,000 [B]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</si>
  <si>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</si>
  <si>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21461C</t>
  </si>
  <si>
    <t>SEPARAČNÍ GEOTEXTILIE DO 300G/M2</t>
  </si>
  <si>
    <t>vč. rozšíření podkladních vrstev prům. + okraje celkem 30%_x000d_
POZN.: Přesný způsob sanace bude konzultován s odpovědným geologem stavby.</t>
  </si>
  <si>
    <t>separace parapláně geotextilií 3149,0*1,30 = 4093,700 [B]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</si>
  <si>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</si>
  <si>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</si>
  <si>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</si>
  <si>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45131A</t>
  </si>
  <si>
    <t>PODKLADNÍ A VÝPLŇOVÉ VRSTVY Z PROSTÉHO BETONU C20/25</t>
  </si>
  <si>
    <t>Propustky pod sjezdem DN 400mm (11ks) - podkladní beton C20/25n - XF3 tl. 0,1m 67,0*0,6*0,1 = 4,020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</si>
  <si>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</si>
  <si>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45138A</t>
  </si>
  <si>
    <t>PODKL VRSTVY ZE ŽELEZOBET DO C20/25 VČET VÝZTUŽE</t>
  </si>
  <si>
    <t>Propustky pod silnicí (km 4,734+5,143) - podkladní beton s výztuží sítěmi, vč. vytvarování sedla, v množství 0,32 m3/m (15,0+12,0)*0,32 = 8,640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</si>
  <si>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</si>
  <si>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45157</t>
  </si>
  <si>
    <t>PODKLADNÍ A VÝPLŇOVÉ VRSTVY Z KAMENIVA TĚŽENÉHO</t>
  </si>
  <si>
    <t>Propustky pod sjezdem DN 400mm (11ks) - podkladní ŠP tl. 0,1m 67,0*0,6*0,1 = 4,020 [C]</t>
  </si>
  <si>
    <t>Propustky pod silnicí (km 4,734+5,143) - podkladní ŠP tl. 0,1m (15,0+12,0)*1,1*0,1 = 2,970 [B]</t>
  </si>
  <si>
    <t>Propustky - podkladní ŠP tl. 0,1m pod odláždění vtoků a výtoků (prům. 2m2/ks) (11+2)*2*2,0*0,1 = 5,200 [D]</t>
  </si>
  <si>
    <t>Celkové množství = 12,190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</si>
  <si>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</si>
  <si>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467314</t>
  </si>
  <si>
    <t>STUPNĚ A PRAHY VODNÍCH KORYT Z PROSTÉHO BETONU C25/30</t>
  </si>
  <si>
    <t>Propustky pod sjezdem DN 400mm (11ks) - prahy z betonu C25/30 - XF3 0,3/0,4m 11*2*0,6*0,3*0,4 = 1,584 [C]</t>
  </si>
  <si>
    <t>propustky pod silnicí (km 4,734+5,143) - prahy z betonu C25/30 - XF3 0,4/0,6m 2*2*1,0*0,4*0,6 = 0,960 [B]</t>
  </si>
  <si>
    <t>Celkové množství = 2,544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</si>
  <si>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</si>
  <si>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</si>
  <si>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</si>
  <si>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56143E</t>
  </si>
  <si>
    <t xml:space="preserve">SMĚSI Z KAMENIVA STMELENÉ CEMENTEM  SC C 3/4 TL. DO 150MM</t>
  </si>
  <si>
    <t>Směs stmelená cementem SC C 3/4 ; tl. 150mm, vč. příp. rozšíření podkladních vrstev mimo obruby prům. 8%</t>
  </si>
  <si>
    <t xml:space="preserve">Nové konstrukce - vozovka s krytem asfaltovým </t>
  </si>
  <si>
    <t>výměna konstrukce tl. 460mm 1136,0*1,08 = 1226,880 [B]</t>
  </si>
  <si>
    <t>výměna konstrukce tl. 460mm s přidáním 3D výztuže do AB 657,0 = 657,000 [C]</t>
  </si>
  <si>
    <t>Celkové množství = 1883,880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</si>
  <si>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</si>
  <si>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56143G</t>
  </si>
  <si>
    <t xml:space="preserve">SMĚSI Z KAMENIVA STMELENÉ CEMENTEM  SC C 8/10 TL. DO 150MM</t>
  </si>
  <si>
    <t>Směs stmelená cementem SC C 8/10 ; tl. 120mm</t>
  </si>
  <si>
    <t xml:space="preserve">Nové konstrukce - chodníky, přejezdy </t>
  </si>
  <si>
    <t>obnova chodníkových přejezdů/sjezdů s krytem dlážděným betonovou skladebnou dlažbou (i reliéfní), tl. 390mm 68,0 = 68,000 [B]</t>
  </si>
  <si>
    <t>56333</t>
  </si>
  <si>
    <t>VOZOVKOVÉ VRSTVY ZE ŠTĚRKODRTI TL. DO 150MM</t>
  </si>
  <si>
    <t>Štěrkodrť ŠDA 0/32; tl. 150mm</t>
  </si>
  <si>
    <t>doplnění podkladních vrstev v místě lokálních vysprávek (vč. rozšíření podkladních vrstev pod krajnici prům. 15%) 1351,0*1,15 = 1553,650 [B]</t>
  </si>
  <si>
    <t>Mezisoučet = 1553,650 [C]</t>
  </si>
  <si>
    <t>obnova chodníku s krytem dlážděným betonovou skladebnou dlažbou (i reliéfní), tl. 240mm 271,0 = 271,000 [E]</t>
  </si>
  <si>
    <t>obnova chodníkových přejezdů/sjezdů s krytem dlážděným betonovou skladebnou dlažbou (i reliéfní), tl. 390mm 68,0 = 68,000 [F]</t>
  </si>
  <si>
    <t>konstrukce chodníků (kontrastní pás - červený, nehmatný, BUS zastávky) s krytem dlážděným betonovou skladebnou dlažbou, tl. 240mm 6,0 = 6,000 [G]</t>
  </si>
  <si>
    <t>Mezisoučet = 345,000 [H]</t>
  </si>
  <si>
    <t>Celkové množství = 1898,650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</si>
  <si>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</si>
  <si>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</si>
  <si>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</si>
  <si>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Štěrkodrť ŠDB 0/63; tl. 200mm; , vč. rozšíření podkladních vrstev pod krajnici prům. 25%</t>
  </si>
  <si>
    <t>doplnění podkladních vrstev v místě lokálních vysprávek 1351,0*1,25 = 1688,750 [B]</t>
  </si>
  <si>
    <t>56335</t>
  </si>
  <si>
    <t>VOZOVKOVÉ VRSTVY ZE ŠTĚRKODRTI TL. DO 250MM</t>
  </si>
  <si>
    <t>Štěrkodrť ŠDA 0/63; tl. (min.) 200mm; , vč. rozšíření podkladních vrstev obruby / krajnici prům. 15%</t>
  </si>
  <si>
    <t>výměna konstrukce tl. 460mm 1136,0*1,15 = 1306,400 [B]</t>
  </si>
  <si>
    <t>výměna konstrukce tl. 460mm s přidáním 3D výztuže do AB 657,0*1,15 = 755,550 [C]</t>
  </si>
  <si>
    <t>Celkové množství = 2061,950</t>
  </si>
  <si>
    <t>56336</t>
  </si>
  <si>
    <t>VOZOVKOVÉ VRSTVY ZE ŠTĚRKODRTI TL. DO 300MM</t>
  </si>
  <si>
    <t>Štěrkodrť ŠDA 0/32; tl. (min.) 250mm; , vč. rozšíření podkladních vrstev prům. 10%</t>
  </si>
  <si>
    <t xml:space="preserve">Nové konstrukce - sjezdy </t>
  </si>
  <si>
    <t>konstrukce sjezdu (R-mat) tl.350mm 483,0*1,1 = 531,300 [B]</t>
  </si>
  <si>
    <t>56362</t>
  </si>
  <si>
    <t>VOZOVKOVÉ VRSTVY Z RECYKLOVANÉHO MATERIÁLU TL DO 100MM</t>
  </si>
  <si>
    <t>Vrstva z recyklovaného asf. materiálu R-mat ; tl. 100mm (při vyfrézování vhodné frakce 0/22 možno použít výzisk ze stavby)</t>
  </si>
  <si>
    <t>konstrukce sjezdu (R-mat) tl.350mm 483,0 = 483,000 [B]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</si>
  <si>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</si>
  <si>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56962</t>
  </si>
  <si>
    <t>ZPEVNĚNÍ KRAJNIC Z RECYKLOVANÉHO MATERIÁLU TL DO 100MM</t>
  </si>
  <si>
    <t>Zpevnění zemní krajnice asf. materiálem R-mat ; tl. 100mm (při vyfrézování vhodné frakce 0/22 možno použít výzisk ze stavby)</t>
  </si>
  <si>
    <t>zemní krajnice (recyklát) tl.0,10m v šířce prům. 0,5m 2493,0*0,5 = 1246,500 [B]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</si>
  <si>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</si>
  <si>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</si>
  <si>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</si>
  <si>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Spojovací postřik emulzní PS-C 0,4 kg/m2, vč. příp. rozšíření podkladních vrstev mimo obruby prům. 3%</t>
  </si>
  <si>
    <t>obnova krytových vrstev tl. 110mm 9166,0*1,03 = 9440,980 [B]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</si>
  <si>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</si>
  <si>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Spojovací postřik emulzní PS-C 0,3 kg/m2, vč. příp. rozšíření podkladních vrstev mimo obruby prům. 1%</t>
  </si>
  <si>
    <t>výměna konstrukce tl. 460mm 1136,0*1,01 = 1147,360 [B]</t>
  </si>
  <si>
    <t>obnova krytových vrstev tl. 110mm 9166,0*1,01 = 9257,660 [C]</t>
  </si>
  <si>
    <t>výměna konstrukce tl. 460mm s přidáním 3D výztuže do AB 657,0 = 657,000 [D]</t>
  </si>
  <si>
    <t>Celkové množství = 11062,020</t>
  </si>
  <si>
    <t>574A34</t>
  </si>
  <si>
    <t>ASFALTOVÝ BETON PRO OBRUSNÉ VRSTVY ACO 11+ TL. 40MM</t>
  </si>
  <si>
    <t>Asfaltový beton pro obrusnou vrstvu ACO 11+ 50/70 ; tl. 40mm_x000d_
POZN.: Pro fakturaci bude provedeno přesné zaměření každé asfaltové vrstvy zvlášť (včetně tloušťky) v souladu s TKP 1.</t>
  </si>
  <si>
    <t>výměna konstrukce tl. 460mm 1136,0 = 1136,000 [B]</t>
  </si>
  <si>
    <t>obnova krytových vrstev tl. 110mm 9166,0 = 9166,000 [C]</t>
  </si>
  <si>
    <t>Celkové množství = 10302,000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</si>
  <si>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</si>
  <si>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574A34.R</t>
  </si>
  <si>
    <t>ASFALTOVÝ BETON PRO OBRUSNÉ VRSTVY ACO 11+ TL. 40MM VYZTUŽENÝ</t>
  </si>
  <si>
    <t>Asfaltový beton pro obrusnou vrstvu ACO 11+ 50/70 ; tl. 40mm s doplněním rozptýlené 3D výztuže_x000d_
POZN.: Pro fakturaci bude provedeno přesné zaměření každé asfaltové vrstvy zvlášť (včetně tloušťky) v souladu s TKP 1.</t>
  </si>
  <si>
    <t>výměna konstrukce tl. 460mm s přidáním 3D výztuže do AB 657,0 = 657,000 [B]</t>
  </si>
  <si>
    <t>574C66</t>
  </si>
  <si>
    <t>ASFALTOVÝ BETON PRO LOŽNÍ VRSTVY ACL 16+, 16S TL. 70MM</t>
  </si>
  <si>
    <t>Asfaltový beton pro ložnou vrstvu ACL 16+ 50/70 ; tl. 70mm, vč. rozšíření podkladních vrstev mimo obruby prům. 2%_x000d_
POZN.: Pro fakturaci bude provedeno přesné zaměření každé asfaltové vrstvy zvlášť (včetně tloušťky) v souladu s TKP 1.</t>
  </si>
  <si>
    <t>výměna konstrukce tl. 460mm 1136,0*1,02 = 1158,720 [B]</t>
  </si>
  <si>
    <t>obnova krytových vrstev tl. 110mm 9166,0*1,02 = 9349,320 [C]</t>
  </si>
  <si>
    <t>Celkové množství = 10508,040</t>
  </si>
  <si>
    <t>574C66.R</t>
  </si>
  <si>
    <t>ASFALTOVÝ BETON PRO LOŽNÍ VRSTVY ACL 16+, 16S TL. 70MM VYZTUŽENÝ</t>
  </si>
  <si>
    <t>Asfaltový beton pro ložnou vrstvu ACL 16+ 50/70 ; tl. 70mm s doplněním rozptýlené 3D výztuže, vč. rozšíření podkladních vrstev mimo obruby prům. 2%_x000d_
POZN.: Pro fakturaci bude provedeno přesné zaměření každé asfaltové vrstvy zvlášť (včetně tloušťky) v souladu s TKP 1.</t>
  </si>
  <si>
    <t>výměna konstrukce tl. 460mm s přidáním 3D výztuže do AB 657,0*1,02 = 670,140 [B]</t>
  </si>
  <si>
    <t>577A2</t>
  </si>
  <si>
    <t>VÝSPRAVA TRHLIN ASFALTOVOU ZÁLIVKOU MODIFIK</t>
  </si>
  <si>
    <t>Oprava podélných a příčných trhlin, vyčištění a zalití polymerem modifikovanou asfaltovou zálivkou - čerpáno se souhlasem TDS a investora 2400 = 2400,000 [B]</t>
  </si>
  <si>
    <t>Položka zahrnuje:
- vyfrézování drážky šířky do 20mm hloubky do 40mm
- vyčištění
- nátěr
- výplň předepsanou zálivkovou hmotou
Položka nezahrnuje:
- x</t>
  </si>
  <si>
    <t>582611</t>
  </si>
  <si>
    <t>KRYTY Z BETON DLAŽDIC SE ZÁMKEM ŠEDÝCH TL 60MM DO LOŽE Z KAM</t>
  </si>
  <si>
    <t>Dlažba skladebná (dle stávající) přírodní DL tl. 60mm ; lože z drceného kameniva fr. 4/8 L tl. 30mm - doplnění 80%</t>
  </si>
  <si>
    <t>obnova chodníku s krytem dlážděným betonovou skladebnou dlažbou přírodní, tl. 240mm, s odpočtem předláždění (271,0-180,0)*0,8 = 72,800 [B]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</si>
  <si>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</si>
  <si>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</si>
  <si>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</si>
  <si>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>Dlažba skladebná (dle stávající) přírodní DL tl. 80mm ; lože z drceného kameniva fr. 4/8 L tl. 40mm - doplnění 80%</t>
  </si>
  <si>
    <t>obnova chodníkových přejezdů/sjezdů s krytem dlážděným betonovou skladebnou dlažbou přírodní, tl. 390mm, s odpočtem předláždění (68,0-45,75)*0,8 = 17,800 [B]</t>
  </si>
  <si>
    <t>582614</t>
  </si>
  <si>
    <t>KRYTY Z BETON DLAŽDIC SE ZÁMKEM BAREV TL 60MM DO LOŽE Z KAM</t>
  </si>
  <si>
    <t>Dlažba skladebná (dle stávající) barevná DL tl. 60mm ; lože z drceného kameniva fr. 4/8 L tl. 30mm</t>
  </si>
  <si>
    <t>konstrukce chodníků (kontrastní pás - červený, nehmatný, BUS zastávky) s krytem dlážděným betonovou skladebnou dlažbou, tl. 240mm 6,0 = 6,000 [B]</t>
  </si>
  <si>
    <t>58261A</t>
  </si>
  <si>
    <t>KRYTY Z BETON DLAŽDIC SE ZÁMKEM BAREV RELIÉF TL 60MM DO LOŽE Z KAM</t>
  </si>
  <si>
    <t>Dlažba skladebná (dle stávající) barevná reliéfní (varovný a signální pás pro nevidomé) DL tl. 60mm ; lože z drceného kameniva fr. 4/8 L tl. 30mm - doplnění 20%</t>
  </si>
  <si>
    <t>obnova chodníku s krytem dlážděným betonovou skladebnou dlažbou reliéfní, tl. 240mm, s odpočtem předláždění (271,0-180,0)*0,2 = 18,200 [B]</t>
  </si>
  <si>
    <t>58261B</t>
  </si>
  <si>
    <t>KRYTY Z BETON DLAŽDIC SE ZÁMKEM BAREV RELIÉF TL 80MM DO LOŽE Z KAM</t>
  </si>
  <si>
    <t>Dlažba skladebná (dle stávající) barevná reliéfní (varovný a signální pás pro nevidomé) DL tl. 80mm ; lože z drceného kameniva fr. 4/8 L tl. 40mm - doplnění 20%</t>
  </si>
  <si>
    <t>obnova chodníkových přejezdů/sjezdů s krytem dlážděným betonovou skladebnou dlažbou reliéfní, tl. 390mm, s odpočtem předláždění (68,0-45,75)*0,2 = 4,450 [B]</t>
  </si>
  <si>
    <t>587205</t>
  </si>
  <si>
    <t>PŘEDLÁŽDĚNÍ KRYTU Z BETONOVÝCH DLAŽDIC</t>
  </si>
  <si>
    <t>vč. očištění s likvidací odpadu a veškeré manipulace (dočasné deponování dlažby), s doplněním lože</t>
  </si>
  <si>
    <t xml:space="preserve">Přípravné, bourací a zemní práce, Nové konstrukce </t>
  </si>
  <si>
    <t>odstranění a obnova konstrukce chodníku tl. 240mm - dlažba tl. 60mm (předp. 75% použitelných prvků) 240,0*0,75 = 180,000 [B]</t>
  </si>
  <si>
    <t>odstranění a obnova konstrukce chodníkových přejezdů tl. 390mm - dlažba tl. 80mm (předp. 75% použitelných prvků) 61,0*0,75 = 45,750 [C]</t>
  </si>
  <si>
    <t>Celkové množství = 225,750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</si>
  <si>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</si>
  <si>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7</t>
  </si>
  <si>
    <t>Přidružená stavební výroba</t>
  </si>
  <si>
    <t>711111</t>
  </si>
  <si>
    <t>IZOLACE BĚŽNÝCH KONSTRUKCÍ PROTI ZEMNÍ VLHKOSTI ASFALTOVÝMI NÁTĚRY</t>
  </si>
  <si>
    <t xml:space="preserve">Nové konstrukce - odvodnění - provedení izolačního nátěru na ploše obsypu potrubí </t>
  </si>
  <si>
    <t>Propustek pod silnicí DN 600mm (km. 4,734) hl. cca 2,3m 15,0*1,5 = 22,500 [B]</t>
  </si>
  <si>
    <t>Propustek pod silnicí DN 600mm (km. 5,143) hl. cca 1,0m 12,0*1,5 = 18,000 [C]</t>
  </si>
  <si>
    <t>Celkové množství = 40,500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</si>
  <si>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</si>
  <si>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</t>
  </si>
  <si>
    <t>Potrubí</t>
  </si>
  <si>
    <t>83434</t>
  </si>
  <si>
    <t>POTRUBÍ Z TRUB KAMENINOVÝCH DN DO 200MM</t>
  </si>
  <si>
    <t>kanalizační kamenivá roura DN 200mm</t>
  </si>
  <si>
    <t>obnova uliční vpusti kompletní na zatížení min.D 400 - nová přípojka 4,5+3,0 = 7,500 [B]</t>
  </si>
  <si>
    <t>uliční vpusť kompletní na zatížení min.D 400 - přípojky (dl. trub do 1,5m) 3,5 = 3,500 [C]</t>
  </si>
  <si>
    <t>Celkové množství = 11,000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</si>
  <si>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</si>
  <si>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87534</t>
  </si>
  <si>
    <t>POTRUBÍ DREN Z TRUB PLAST DN DO 200MM</t>
  </si>
  <si>
    <t>vč. napojení / vyvedení do příkopů</t>
  </si>
  <si>
    <t>vsakovací drén z PVC DN 200mm 140,0 = 140,000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</si>
  <si>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</si>
  <si>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87633</t>
  </si>
  <si>
    <t>CHRÁNIČKY Z TRUB PLASTOVÝCH DN DO 150MM</t>
  </si>
  <si>
    <t>rezervní chráničky DN110 v krajnici pro optiku 1230,0 = 1230,000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</si>
  <si>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</si>
  <si>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89712</t>
  </si>
  <si>
    <t>VPUSŤ KANALIZAČNÍ ULIČNÍ KOMPLETNÍ Z BETONOVÝCH DÍLCŮ</t>
  </si>
  <si>
    <t>vč. podkladních vrstev a obsypu, příp. obetonování_x000d_
vč. napojení na nové přípojky</t>
  </si>
  <si>
    <t>obnova uliční vpusti kompletní na zatížení min.D 400 - nová UV 2 = 2,000 [B]</t>
  </si>
  <si>
    <t>uliční vpusť kompletní na zatížení min.D 400 1 = 1,000 [C]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</si>
  <si>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</si>
  <si>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89721.R</t>
  </si>
  <si>
    <t>VPUSŤ KANALIZAČNÍ HORSKÁ - SANACE</t>
  </si>
  <si>
    <t>obnova horské vpusti, sanace betonových částí, osazení nové mříže, včetně pročištění 1 = 1,000 [B]</t>
  </si>
  <si>
    <t>89911G</t>
  </si>
  <si>
    <t>LITINOVÝ POKLOP D400</t>
  </si>
  <si>
    <t>POZN.: Z položky bude čerpáno se souhlasem investora!</t>
  </si>
  <si>
    <t>výšková rektifikace stávajících povrchových znaků podzemních IS - poklop velký - nový 7 = 7,000 [B]</t>
  </si>
  <si>
    <t>Položka zahrnuje:
- dodávku a osazení předepsané mříže včetně rámu
Položka nezahrnuje:
- x</t>
  </si>
  <si>
    <t>89921</t>
  </si>
  <si>
    <t>VÝŠKOVÁ ÚPRAVA POKLOPŮ</t>
  </si>
  <si>
    <t>zahrnuje vyjmutí stávajícího poklopu vč. rámu, jeho likvidace a případné úpravy konstrukce pro osazení nového poklopu s rámem_x000d_
POZN.: Z položky bude čerpáno se souhlasem investora!</t>
  </si>
  <si>
    <t>výšková rektifikace stávajících povrchových znaků podzemních IS - poklop velký - stávající 7 = 7,000 [B]</t>
  </si>
  <si>
    <t>Položka zahrnuje:
- všechny nutné práce a materiály pro zvýšení nebo snížení zařízení (včetně nutné úpravy stávajícího povrchu vozovky nebo chodníku)
Položka nezahrnuje:
- x</t>
  </si>
  <si>
    <t>89946</t>
  </si>
  <si>
    <t>VÝŘEZ, VÝSEK, ÚTES NA POTRUBÍ DN DO 400MM</t>
  </si>
  <si>
    <t>napojení přípojek nových uličních vpustí na stáv. kanalizaci - předpoklad DN do 400mm 1 = 1,000 [C]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</si>
  <si>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</si>
  <si>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899524</t>
  </si>
  <si>
    <t>OBETONOVÁNÍ POTRUBÍ Z PROSTÉHO BETONU DO C25/30</t>
  </si>
  <si>
    <t>Propustky pod sjezdem DN 400mm (11ks) - obetonování potrubí C25/30n - XF2 tl. 0,1m 67,0*1,2*0,1 = 8,040 [C]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</si>
  <si>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</si>
  <si>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</si>
  <si>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</si>
  <si>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917212</t>
  </si>
  <si>
    <t>ZÁHONOVÉ OBRUBY Z BETONOVÝCH OBRUBNÍKŮ ŠÍŘ 80MM</t>
  </si>
  <si>
    <t xml:space="preserve">Nové konstrukce - obruby </t>
  </si>
  <si>
    <t>betonový chodníkový / záhonový obrubník zkosený 80x250 mm kladený do betonového lože s opěrou 238,0 = 238,000 [B]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</si>
  <si>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</si>
  <si>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</si>
  <si>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</si>
  <si>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 xml:space="preserve">betonový silniční obrubník zkosený 150x250 mm  (přímý i obloukový, nájezdový a přechodový) kladený do betonového lože s opěrou, s odpočtem přeložení stáv. obrub 292,0-160,0 = 132,000 [B]</t>
  </si>
  <si>
    <t>91725</t>
  </si>
  <si>
    <t>NÁSTUPIŠTNÍ OBRUBNÍKY BETONOVÉ</t>
  </si>
  <si>
    <t>bezbariérový obrubník pro autobusové zastávky, včetně přechodových dílů, kladený do betonového lože s opěrou 28,0 = 28,000 [B]</t>
  </si>
  <si>
    <t>91781</t>
  </si>
  <si>
    <t>VÝŠKOVÁ ÚPRAVA OBRUBNÍKŮ BETONOVÝCH</t>
  </si>
  <si>
    <t>vč. očištění s likvidací odpadu a veškeré manipulace (dočasné deponování obrub)</t>
  </si>
  <si>
    <t xml:space="preserve">Přípravné, bourací a zemní práce, Nové konstrukce - obruby </t>
  </si>
  <si>
    <t>rozebrání a zpětná pokládka betonových obrub, předp. silničních (předp. 50% použitelných prvků) 320,0*0,5 = 160,000 [B]</t>
  </si>
  <si>
    <t>Položka zahrnuje:
- vytrhání, očištění, manipulaci
- nové betonové lože a osazení. 
Položka nezahrnuje:
- nutné doplnění novými obrubami se uvede v položkách 9172 až 9177</t>
  </si>
  <si>
    <t>91783.R</t>
  </si>
  <si>
    <t>VÝŠKOVÁ ÚPRAVA OBRUB S ÚPRAVOU PŘILEHLÉHO CHODNÍKU</t>
  </si>
  <si>
    <t>rektifikace stávajícího obrubníku, včetně potřebné obnovy přilehlého chodníku/kačírku v šířce cca 0,5m (10% z celkové délky) 40 = 40,000 [B]</t>
  </si>
  <si>
    <t>Položka zahrnuje:
- vytrhání, očištění, manipulaci
- nové lože a osazení</t>
  </si>
  <si>
    <t>9183B3</t>
  </si>
  <si>
    <t>PROPUSTY Z TRUB DN 400MM PLASTOVÝCH</t>
  </si>
  <si>
    <t>vč. šikmého seříznutí potrubí na vtoku a výtoku</t>
  </si>
  <si>
    <t>Propustky pod sjezdem DN 400mm (11ks) prům. hl. 0,8m 67,0 = 67,000 [C]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</si>
  <si>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</si>
  <si>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9183D2</t>
  </si>
  <si>
    <t>PROPUSTY Z TRUB DN 600MM ŽELEZOBETONOVÝCH</t>
  </si>
  <si>
    <t>vč. šikmého seříznutí potrubí na vtoku a výtoku se zapravením řezu / ochranou výztuže, příp. dodávkou prefa sešikmeného kusu trouby</t>
  </si>
  <si>
    <t>Propustek pod silnicí DN 600mm (km. 4,734) hl. cca 2,3m 15,0 = 15,000 [B]</t>
  </si>
  <si>
    <t>Propustek pod silnicí DN 600mm (km. 5,143) hl. cca 1,0m 12,0 = 12,000 [C]</t>
  </si>
  <si>
    <t>Celkové množství = 27,000</t>
  </si>
  <si>
    <t>918512</t>
  </si>
  <si>
    <t>ČELA PROPUSTU Z KAMENE NA MC</t>
  </si>
  <si>
    <t>spárovací malta odolná vůči Chlr</t>
  </si>
  <si>
    <t>Propustky pod sjezdem DN 400mm (11ks) - odláždění čel z LK tl. 250mm do bet. lože C25/30 XF2 tl. 100mm (prům. 2,5 m2/ks) 11*2*0,35*2,5 = 19,250 [C]</t>
  </si>
  <si>
    <t>Propustky pod silnicí DN 600mm (km 4,734+5,143) - odláždění čel z LK tl. 250mm do bet. lože C25/30 XF2 tl. 100mm (prům. 3,5 m2/ks) 2*2*0,35*3,5 = 4,900 [B]</t>
  </si>
  <si>
    <t>Celkové množství = 24,150</t>
  </si>
  <si>
    <t>Položka zahrnuje:
- zdivo z lomového kamen na MC ve tvaru, předepsaným zadávací dokumentací
- vyspárování zdiva MC
Položka nezahrnuje:
- x</t>
  </si>
  <si>
    <t>919111</t>
  </si>
  <si>
    <t>ŘEZÁNÍ ASFALTOVÉHO KRYTU VOZOVEK TL DO 50MM</t>
  </si>
  <si>
    <t>zaříznutí hrany stávajícího asfaltu pro dobalení nové obrusné vrstvy (vč. dobourání a likvidace hrany po frézování)</t>
  </si>
  <si>
    <t>Spáry v asfaltové vozovce v místě napojení na stav a při pokládce po polovinách, podél obrub, říms, naváznosti dvou typů materiálů (dlažba/asfalt), okolo vpustí, poklopů, mříží, hrnců atd. - zaříznutí hrany 4580,0 = 4580,000 [B]</t>
  </si>
  <si>
    <t>Položka zahrnuje:
- řezání vozovkové vrstvy v předepsané tloušťce
- spotřeba vody
Položka nezahrnuje:
- x</t>
  </si>
  <si>
    <t>919113</t>
  </si>
  <si>
    <t>ŘEZÁNÍ ASFALTOVÉHO KRYTU VOZOVEK TL DO 150MM</t>
  </si>
  <si>
    <t>vč. dobourání a likvidace hrany po frézování</t>
  </si>
  <si>
    <t>zaříznutí asfaltového krytu stávající vozovky stupňovitě po vrstvách tl. 110mm (2 vrstvy) 210,0 = 210,000 [B]</t>
  </si>
  <si>
    <t>931324</t>
  </si>
  <si>
    <t>TĚSNĚNÍ DILATAČ SPAR ASF ZÁLIVKOU MODIFIK PRŮŘ DO 400MM2</t>
  </si>
  <si>
    <t>zálivka spáry modif. zálivkou za horka typu N2 vč. provedení adhezního nátěru ploch před aplikací zálivky (rozměry min. 12/25 mm)</t>
  </si>
  <si>
    <t>Spáry v asfaltové vozovce v místě napojení na stav a při pokládce po polovinách, podél obrub, říms, naváznosti dvou typů materiálů (dlažba/asfalt), okolo vpustí, poklopů, mříží, hrnců atd. - zálivka 4580,0 = 4580,000 [B]</t>
  </si>
  <si>
    <t>Položka zahrnuje:
- dodávku a osazení předepsaného materiálu
- očištění ploch spáry před úpravou
- očištění okolí spáry po úpravě
Položka nezahrnuje:
- těsnící profil</t>
  </si>
  <si>
    <t>935832</t>
  </si>
  <si>
    <t>ŽLABY A RIGOLY DLÁŽDĚNÉ Z LOMOVÉHO KAMENE TL DO 250MMM DO BETONU TL 100MM</t>
  </si>
  <si>
    <t>Propustky - odláždění vtoků a výtoků (prům. 2m2/ks) do betonu C25/30 XF2 (11+2)*2*2,0 = 52,000 [B]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</si>
  <si>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</si>
  <si>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93818</t>
  </si>
  <si>
    <t>OČIŠTĚNÍ ASFALT VOZOVEK ZAMETENÍM</t>
  </si>
  <si>
    <t>vč. rozšíření podkladních vrstev mimo obruby do 10%_x000d_
vč. dopravy a likvidace odpadu dle dispozic zhotovitele</t>
  </si>
  <si>
    <t>obnova krytových vrstev tl. 110mm - Zametení pro provedení vizuální prohlídky s vyznačením lokálních vysprávek v místech pokračujících trhlin, rozpadů a poruch vozovky 9166,0*1,1 = 10082,600 [B]</t>
  </si>
  <si>
    <t>Položka zahrnuje:
- očištění předepsaným způsobem
- odklizení vzniklého odpadu
Položka nezahrnuje:
- x</t>
  </si>
  <si>
    <t>96616</t>
  </si>
  <si>
    <t>BOURÁNÍ KONSTRUKCÍ ZE ŽELEZOBETONU</t>
  </si>
  <si>
    <t>přev. ŽB, beton, vč. dopravy na recyklační středisko dle dispozic zhotovitele</t>
  </si>
  <si>
    <t>vybourání stáv. propustků pod sjezdy, vč. příp. obetonování 12,0 = 12,000 [B]</t>
  </si>
  <si>
    <t>vybourání stáv. propustků pod silnicí, vč. příp. obetonování (km 4,734+5,143) 27,0*0,4 = 10,800 [C]</t>
  </si>
  <si>
    <t>Celkové množství = 22,800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</si>
  <si>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</si>
  <si>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</si>
  <si>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</si>
  <si>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obnova uliční vpusti - odstranění staré vpusti 2 = 2,000 [B]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</si>
  <si>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</si>
  <si>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</si>
  <si>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</si>
  <si>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obnova uliční vpusti - odstranění přípojek staré vpusti 4,5+3,0 = 7,500 [B]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</si>
  <si>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</si>
  <si>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180.1</t>
  </si>
  <si>
    <t>02710</t>
  </si>
  <si>
    <t>POMOC PRÁCE ZŘÍZ NEBO ZAJIŠŤ OBJÍŽĎKY A PŘÍSTUP CESTY</t>
  </si>
  <si>
    <t>KPL</t>
  </si>
  <si>
    <t xml:space="preserve">DIO -  kompletní uzávěra - vyznačení uzavírky, vyznačení objízdné trasy obousměrně  (doba trvání předpoklad 3 měsíce - skutečnost dle nabídky zhotovitele).
Předpoklad dělení stavby na 2 dílčí etapy
Zahrnuje -
- osazení DZ vč. potisků, osazení příslušenství dle TP66, jeho pravidelná údržba vč. příp. dílčích posunů, výměnu poškozených DZ / příslušenství a následná demontáž a odklizení DZ vč. příslušenství po ukončení platnosti (předpokládaný rozpis - 6x 1,5/1,0m, 40x standardní DZ, 4x Z2+3S, 35x oplocenka, 8x lávka pro pěší)
- příp. řízení provozu proškolenými pracovníky
- dočasné zakrytí nebo úpravu stávajícího DZ v rozporu s DIO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</si>
  <si>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</si>
  <si>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</si>
  <si>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</si>
  <si>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projednání DIO a získání DIR</t>
  </si>
  <si>
    <t>Položka zahrnuje:
- veškeré náklady spojené s objednatelem požadovanými zařízeními
Položka nezahrnuje:
- x</t>
  </si>
  <si>
    <t>02940</t>
  </si>
  <si>
    <t>OSTATNÍ POŽADAVKY - VYPRACOVÁNÍ DOKUMENTACE</t>
  </si>
  <si>
    <t>Vypracování podrobného projektu DIO</t>
  </si>
  <si>
    <t>Položka zahrnuje:
- veškeré náklady spojené s objednatelem požadovanými pracemi
Položka nezahrnuje:
- x</t>
  </si>
  <si>
    <t>SO 190.1</t>
  </si>
  <si>
    <t>dle pol. 914923 19*0,15 = 2,850 [A]</t>
  </si>
  <si>
    <t>91228</t>
  </si>
  <si>
    <t>SMĚROVÉ SLOUPKY Z PLAST HMOT VČETNĚ ODRAZNÉHO PÁSKU</t>
  </si>
  <si>
    <t>směrové sloupky bílé 100 = 100,000 [A]</t>
  </si>
  <si>
    <t>Položka zahrnuje:
- dodání a osazení sloupku včetně nutných zemních prací
- vnitrostaveništní a mimostaveništní doprava
- odrazky plastové nebo z retroreflexní fólie
Položka nezahrnuje:
- x</t>
  </si>
  <si>
    <t>91297</t>
  </si>
  <si>
    <t>DOPRAVNÍ ZRCADLO</t>
  </si>
  <si>
    <t>včetně zemních prací, základu, kotev.manžety/ prvku, sloupku</t>
  </si>
  <si>
    <t>osazení dopravního zrcadla 1 = 1,000 [A]</t>
  </si>
  <si>
    <t>Položka zahrnuje:
- dodání a osazení zrcadla včetně nutných zemních prací
- předepsaná povrchová úprava
- vnitrostaveništní a mimostaveništní doprava
- odrazky plastové nebo z retroreflexní fólie
Položka nezahrnuje:
- x</t>
  </si>
  <si>
    <t>914131</t>
  </si>
  <si>
    <t>DOPRAVNÍ ZNAČKY ZÁKLADNÍ VELIKOSTI OCELOVÉ FÓLIE TŘ 2 - DODÁVKA A MONTÁŽ</t>
  </si>
  <si>
    <t>včetně kotev.manžety/ prvku</t>
  </si>
  <si>
    <t>osazení svislého dopravního značení (1 značka na jeden sloupek) 7*1 = 7,000 [A]</t>
  </si>
  <si>
    <t>osazení svislého dopravního značení (2 značky na jeden sloupek) 9*2 = 18,000 [B]</t>
  </si>
  <si>
    <t>osazení svislého dopravního značení (3 značky na jeden sloupek) 1*3 = 3,000 [C]</t>
  </si>
  <si>
    <t>osazení svislého dopravního značení (4 značky na jeden sloupek) 1*4 = 4,000 [D]</t>
  </si>
  <si>
    <t>osazení svislého dopravního značení bez sloupku 5 = 5,000 [E]</t>
  </si>
  <si>
    <t>Celkové množství = 37,000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</si>
  <si>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</si>
  <si>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</si>
  <si>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</si>
  <si>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dle stavu po demontáži bude předáno objednateli, popřípadě uloženo do výkupny surovin na jméno objednatele v souladu se směrnicí</t>
  </si>
  <si>
    <t>odstranění svislého dopravního značení bez sloupku 5 = 5,000 [A]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</si>
  <si>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</si>
  <si>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</si>
  <si>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</si>
  <si>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včetně zemních prací, základu</t>
  </si>
  <si>
    <t>osazení svislého dopravního značení (1 značka na jeden sloupek) 7 = 7,000 [A]</t>
  </si>
  <si>
    <t>osazení svislého dopravního značení (2 značky na jeden sloupek) 9 = 9,000 [B]</t>
  </si>
  <si>
    <t>osazení svislého dopravního značení (3 značky na jeden sloupek) 1 = 1,000 [C]</t>
  </si>
  <si>
    <t>osazení svislého dopravního značení (4 značky na jeden sloupek) 1 = 1,000 [D]</t>
  </si>
  <si>
    <t>Celkové množství = 18,000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</si>
  <si>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</si>
  <si>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</si>
  <si>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</si>
  <si>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dle stavu po demontáži bude předáno objednateli, popřípadě uloženo do výkupny surovin na jméno objednatele v souladu se směrnicí_x000d_
Ostatní (základ) vč. dopravy na recyklační středisko dle dispozic zhotovitele</t>
  </si>
  <si>
    <t>odstranění svislého dopravního značení, včetně sloupku (i více značek na jednom sloupku) 18 = 18,000 [A]</t>
  </si>
  <si>
    <t>odstranění dopravního zrcadla, včetně sloupku 1 = 1,000 [B]</t>
  </si>
  <si>
    <t>Celkové množství = 19,000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</si>
  <si>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</si>
  <si>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</si>
  <si>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</si>
  <si>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 xml:space="preserve">zřízení vodorovného značení, barva bílá, čáry </t>
  </si>
  <si>
    <t>tl. 0,125 plná 322,0 = 322,000 [B]</t>
  </si>
  <si>
    <t>tl. 0,125 přerušovaná 7,0 = 7,000 [C]</t>
  </si>
  <si>
    <t>Celkové množství = 329,000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</si>
  <si>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</si>
  <si>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</si>
  <si>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</si>
  <si>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2. fáze VDZ (vč. vyznačení operativního místa pro realizaci VDZ za provozu, dle TP66)
značení strukturální nehlučné, příp. prof. zvučící (dle požadavku DI)</t>
  </si>
  <si>
    <t>91692</t>
  </si>
  <si>
    <t>ZVÝRAZŇUJÍCÍ SLOUPKY PLASTOVÉ</t>
  </si>
  <si>
    <t>směrové sloupky červené kulaté (na vjezdech) 2 = 2,000 [A]</t>
  </si>
  <si>
    <t>Položka zahrnuje:
- dodání zařízení v předepsaném provedení včetně jeho osazení
Položka nezahrnuje:
- x</t>
  </si>
  <si>
    <t>vč. likvidace odpadu</t>
  </si>
  <si>
    <t>Zametení vozovky před provedením 2. fáze VDZ (plošně) 11000 = 11000,000 [A]</t>
  </si>
  <si>
    <t>VON.1</t>
  </si>
  <si>
    <t>02520</t>
  </si>
  <si>
    <t>ZKOUŠENÍ MATERIÁLŮ NEZÁVISLOU ZKUŠEBNOU</t>
  </si>
  <si>
    <t>Vyhodnocení vytěžených zemin a podkladních vrstev z hlediska dalšího použití na stavbě_x000d_
bude čerpáno se souhlasem TDS a investora</t>
  </si>
  <si>
    <t>Položka zahrnuje:
- veškeré náklady spojené s objednatelem požadovanými zkouškami
Položka nezahrnuje:
- x</t>
  </si>
  <si>
    <t>02620</t>
  </si>
  <si>
    <t>ZKOUŠENÍ KONSTRUKCÍ A PRACÍ NEZÁVISLOU ZKUŠEBNOU</t>
  </si>
  <si>
    <t>Zatěžovací zkouška pláně (stat.deska) - 10ks_x000d_
bude čerpáno se souhlasem TDS a investora</t>
  </si>
  <si>
    <t>PC</t>
  </si>
  <si>
    <t xml:space="preserve">Položka zahrnuje:     _x000d_
Náklady na opravu poškozených komunikací na objízdných a návozních trasách trasách a komunikacích dotčených stavbou dle DIO. Předmětem oprav bude i VDZ a případně i SDZ v případě poškození. _x000d_
Náklad zahrnuje i nutný Pasport objízdných tras včetně návozních tras a komunikací dotčených stavbou před zahájením stavby a po dokončení._x000d_
Povinná pevná částka pro všechny zhotovitele  ve výši 3 000 000,- Kč _x000d_
Bude čerpáno se souhlasem TDI a zástupcem KSUS.</t>
  </si>
  <si>
    <t>02730</t>
  </si>
  <si>
    <t>POMOC PRÁCE ZŘÍZ NEBO ZAJIŠŤ OCHRANU INŽENÝRSKÝCH SÍTÍ</t>
  </si>
  <si>
    <t xml:space="preserve">Položka zahrnuje zajištění vytýčení veškerých stávajících inženýrských sítí (včetně úhrady za vytýčení), odpovědnost za jejich neporušení během výstavby a zpětné předání pro všechny  SO jejich správcům.</t>
  </si>
  <si>
    <t>Položka zahrnuje:
- veškeré náklady spojené s ochranou inženýrských sítí
Položka nezahrnuje:
- x</t>
  </si>
  <si>
    <t>029113</t>
  </si>
  <si>
    <t>OSTATNÍ POŽADAVKY - GEODETICKÉ ZAMĚŘENÍ - CELKY</t>
  </si>
  <si>
    <t xml:space="preserve">Položka zahrnuje:     _x000d_
1. Geodet zhotovitele provede zaměření dotčených úseků pro ZPS (polohopis) a DI+TI (Dopravní a Technická Infrastruktura)_x000d_
2. Geodet zhotovitele do DTM sám vytvoří a nahraje data ZPS (Metodika od ČUZK zde:_x000d_
https://www.cuzk.gov.cz/DMVS/Metodika/Metodika_pro_geodety_k_aktualizaci_DTM_v2-1_final.aspx) – následně předá pak informaci / protokol o úspěšném nahrání._x000d_
3. Geodet zhotovitele požádá zástupce objednatele o vydání neveřejných dat DTM pro zpracování DI+TI – dodá mapku s vyznačeným rozsahem nebo se může využít přehledná situace stavby (pro výdej dat DI+TI není nutné čekat na úplný závěr stavby)_x000d_
4. Zástupce objednatele požádá e-mailem o vydání neveřejných dat externího editora, firmu GRID a.s. (na mail zbynek@grid.cz a v kopii kopackova@grid.cz), přiloží mapku (rozsah) a kontakt na geodeta zhotovitele._x000d_
5. GRID skrze ISDMVS zažádá o výdej neveřejných dat, po vydání data předá zpět geodetovi dodavatele a v kopii informuje zástupce objednatele_x000d_
6. Geodet zhotovitele upraví data a aktualizuje DI+TI, upravená data v JVF předá zpět na GRID, v kopii informuje zástupce objednatele_x000d_
7. GRID provede kontrolu a nahraje data_x000d_
8. GRID případně reklamuje chybu a opravené znovu nahraje_x000d_
9. Protokol o úspěšném nahrání GRID předává na zástupce objednatele a geodeta zhotovotele</t>
  </si>
  <si>
    <t>02943</t>
  </si>
  <si>
    <t>OSTATNÍ POŽADAVKY - VYPRACOVÁNÍ RDS</t>
  </si>
  <si>
    <t xml:space="preserve">Položka zahrnuje:  _x000d_
- vypracování realizační dokumentace stavby_x000d_
- Realizační dokumentace stavby v rozsahu dle požadavků objednatele včetně zapracování všech podmínek a požadavků stavebního povolení a podmínek stanovených zadávací dokumentací.  _x000d_
- Dokumentace bude zpracována pro všechny objekty dle čl. 6.1.2 (TKP D kap. 6, příl. 5); jejím předmětem je dokumentace všech zhotovovaných a pomocných konstrukcí a prací nutných ke stavbě objektu.  _x000d_
- Součástí je předání dokumentace v tištěné podobě v počtu 4 paré a předání v elektonické podobě (rozsah a uspořádání odpovídající podobě tištěné) v uzavřeném (PDF) a otevřeném formátu (DWG, XLS, DOC, apod.). _x000d_
- RDS bude zahrnovat havarijní plán, protipovodňový plán, BOZP plán,  a projekt dopravně inženýrských opatření.</t>
  </si>
  <si>
    <t>02944</t>
  </si>
  <si>
    <t>OSTAT POŽADAVKY - DOKUMENTACE SKUTEČ PROVEDENÍ V DIGIT FORMĚ</t>
  </si>
  <si>
    <t xml:space="preserve">Položka zahrnuje:  _x000d_
- vypracování dokumentace skutečného provedení _x000d_
- součástí je předání dokumentace v tištěné podobě v počtu 4 paré a předání v elektonické podobě (rozsah a uspořádání odpovídající podobě tištěné) v uzavřeném (PDF) a otevřeném formátu (DWG, XLS, DOC, apod.).</t>
  </si>
  <si>
    <t>02945</t>
  </si>
  <si>
    <t>OSTAT POŽADAVKY - GEOMETRICKÝ PLÁN</t>
  </si>
  <si>
    <t>HM</t>
  </si>
  <si>
    <t xml:space="preserve">Položka zahrnuje:       _x000d_
- přípravu podkladů, vyhotovení žádosti pro vklad na katastrální úřad_x000d_
- polní práce spojené s vyhotovením geometrického plánu_x000d_
- výpočetní a grafické kancelářské práce_x000d_
- úřední ověření výsledného elaborátu_x000d_
- schválení návrhu vkladu do katastru nemovitostí příslušným katastrálním úřadem</t>
  </si>
  <si>
    <t>km 4,388 – 6,122 (1,734km) 17,34 = 17,340 [A]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</si>
  <si>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</si>
  <si>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</si>
  <si>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</si>
  <si>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 xml:space="preserve">Položka zahrnuje:     _x000d_
Před vlastním zahájením stavebních prací se doporučuje provést prohlídku a zdokumentovat stav současného stavu objízdných tras, komunikací, mostů používaných stavbou,   vzrostlé zeleně a  staveb dotčených výstavbou, které nejsou majetkem investora včetně oplocení pozemků. _x000d_
Z této technické prohlídky (pasportizace) bude Zhotovitelem pořízen záznam. Po dokončení prací provede Zhotovitel tzv.Repasportizaci, kdy zaznamená stav po dokončení díla.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</si>
  <si>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</si>
  <si>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02960</t>
  </si>
  <si>
    <t>OSTATNÍ POŽADAVKY - ODBORNÝ DOZOR</t>
  </si>
  <si>
    <t>dozor zodpovědného geotechnika stavby_x000d_
bude čerpáno se souhlasem TDS a investora</t>
  </si>
  <si>
    <t>02991</t>
  </si>
  <si>
    <t>OSTATNÍ POŽADAVKY - INFORMAČNÍ TABULE</t>
  </si>
  <si>
    <t>Tabule STŘEDOČESKÝ KRAJ, OMLOUVÁME SE ZA DOČASNÉ OMEZENÍ_x000d_
včetně přesunu v rámci jednotlivých etap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</si>
  <si>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</si>
  <si>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Informační tabule v průběhu stavby – Zhotovitel, TDS, cena, a další povinné údaje  (Povinný min. rozměr dočas. billboardu je 2,1 x 2,2m)_x000d_
včetně přesunu v rámci jednotlivých etap</t>
  </si>
  <si>
    <t>03101.R</t>
  </si>
  <si>
    <t>ZAŘÍZENÍ STAVENIŠTĚ - ZŘÍZENÍ</t>
  </si>
  <si>
    <t xml:space="preserve">Požka zahrnuje :_x000d_
- náklad na zajištění ohlášení všech staveb ZS dle §104 odst. (2) zákona č. 183/2006 Sb.  _x000d_
- příprava a oplocení území pro objekty ZS     _x000d_
- náklad na zřízení, pronájem zpevněných ploch pro objekty a prostor ZS _x000d_
- vlastní vybudování objektů ZS včetně zajištění místnosti pro TDI   _x000d_
- zřízení přípojek energií k objektům ZS včetně měřicích odběrných míst</t>
  </si>
  <si>
    <t>03102.R</t>
  </si>
  <si>
    <t>ZAŘÍZENÍ STAVENIŠTĚ - PROVOZ</t>
  </si>
  <si>
    <t>KPLMĚS</t>
  </si>
  <si>
    <t xml:space="preserve">Položka zahrnuje:_x000d_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náklady na zajištění opatření BOZP _x000d_
- Náklad na průběžný denní úklid stavby zahrnující i případné zkrápění vozovek/staveniště proti zamezení prašnosti či pro odstranění nečistot i z návozních tras_x000d_
- náklad na zajištění údržby veřejných komunikací a komunikací pro pěší, cyklostezek dotčených stavbou v průběhu celé stavby, včetně případné zimní údržby.
POZN.: ZS po dobu 3 měsíců</t>
  </si>
  <si>
    <t>03103.R</t>
  </si>
  <si>
    <t>ZAŘÍZENÍ STAVENIŠTĚ - DEMONTÁŽ</t>
  </si>
  <si>
    <t xml:space="preserve">Položka zahrnuje:   _x000d_
- odstranění objektů ZS včetně přípojek energií a dočasných komunikací a jejich likvidace  _x000d_
- úklid a úprava povrchů po odstranění ZS</t>
  </si>
  <si>
    <t>SO 301</t>
  </si>
  <si>
    <t>Použito pro obnovu konstrukce vozovky do vrstvy štěrkodrťi</t>
  </si>
  <si>
    <t xml:space="preserve"> 1,50*0,10*260,00" rýha" = 39,000 [A]</t>
  </si>
  <si>
    <t xml:space="preserve"> 2,50*0,6*2*0,10 * 9" rozšíření pro šachty " = 2,700 [B]</t>
  </si>
  <si>
    <t xml:space="preserve"> "Celkem: "A+B = 41,700 [C]</t>
  </si>
  <si>
    <t>12993</t>
  </si>
  <si>
    <t>ČIŠTĚNÍ POTRUBÍ DN DO 200MM</t>
  </si>
  <si>
    <t>Pročištění kanalizačního potrubí před kamerovou prohlídkou včetně poplatku za uložení materiálu na skládku</t>
  </si>
  <si>
    <t>129945</t>
  </si>
  <si>
    <t>ČIŠTĚNÍ POTRUBÍ DN DO 300MM</t>
  </si>
  <si>
    <t xml:space="preserve"> 262,00+6,00 = 268,000 [A]</t>
  </si>
  <si>
    <t>132738</t>
  </si>
  <si>
    <t>HLOUBENÍ RÝH ŠÍŘ DO 2M PAŽ I NEPAŽ TŘ. I, ODVOZ DO 20KM</t>
  </si>
  <si>
    <t>Odvoz na skládku určenou zhotovitelem</t>
  </si>
  <si>
    <t xml:space="preserve"> "V ZÚ u LSŠ12:" 2,27*1,10*(2,00+2,00+2,00) = 14,982 [A]</t>
  </si>
  <si>
    <t xml:space="preserve"> "Úsek LSŠ12.1-LSŠ12.2: "2,25*1,10*49,0 = 121,275 [B]</t>
  </si>
  <si>
    <t xml:space="preserve"> "Úsek LSŠ12.2-LSŠ12.3: "2,16*1,10*46,30 = 110,009 [C]</t>
  </si>
  <si>
    <t xml:space="preserve"> "Úsek LSŠ12.3-LSŠ12.4:" 2,07*1,10*51,70 = 117,721 [D]</t>
  </si>
  <si>
    <t xml:space="preserve"> "Úsek LSŠ12.4-LSŠ12.5:" 2,09*1,10*39,00 = 89,661 [E]</t>
  </si>
  <si>
    <t xml:space="preserve"> "Úsek LSŠ12.5-LSŠ12.6:" 2,14*1,10*29,00 = 68,266 [F]</t>
  </si>
  <si>
    <t xml:space="preserve"> "Úsek LSŠ12.6-LSŠ12.7:" 2,18*1,10*18,50 = 44,363 [G]</t>
  </si>
  <si>
    <t xml:space="preserve"> "Úsek LSŠ12.7-LSŠ12.8:" 2,21*1,10*15,00 = 36,465 [H]</t>
  </si>
  <si>
    <t xml:space="preserve"> "Úsek LSŠ12.8-LSŠ12.9:" 2,22*1,10*2,00 + 1,65*1,10*1,40 + 2,02*1,10*3,50 + 2,91*1,10*3,60 = 26,726 [I]</t>
  </si>
  <si>
    <t xml:space="preserve"> "Rozšíření rýh pro šachty: "2,50*0,60*2*(2,27+2,25+2,25+2,08+2,06+2,12+2,15+2,21+3,11) = 61,500 [J]</t>
  </si>
  <si>
    <t xml:space="preserve"> "Rozšíření rýhy pro SC: "260,00*0,20*0,05*2" rýha "+ 2,50*0,60*2*0,05 *9 "šachty" = 6,550 [K]</t>
  </si>
  <si>
    <t xml:space="preserve"> "Stávající SC v rýze: "260,00*1,10*0,10 + 2,50*0,60*2*0,10 *9 = 31,300 [L]</t>
  </si>
  <si>
    <t xml:space="preserve"> "Prohloubení pro podsyp šachet: "2,50*2,50*0,15 *10 = 9,375 [M]</t>
  </si>
  <si>
    <t xml:space="preserve"> "Celkem: "(A+B+C+D+E+F+G+H+I+J+K -L +M) * 0,80 = 540,474 [N]</t>
  </si>
  <si>
    <t>132838</t>
  </si>
  <si>
    <t>HLOUBENÍ RÝH ŠÍŘ DO 2M PAŽ I NEPAŽ TŘ. II, ODVOZ DO 20KM</t>
  </si>
  <si>
    <t xml:space="preserve"> "Celkem: "(A+B+C+D+E+F+G+H+I+J+K -L +M) * 0,20 = 135,119 [N]</t>
  </si>
  <si>
    <t>17120</t>
  </si>
  <si>
    <t>ULOŽENÍ SYPANINY DO NÁSYPŮ A NA SKLÁDKY BEZ ZHUTNĚNÍ</t>
  </si>
  <si>
    <t>Ukožení výkopku na skládku určenou zhotovitelem</t>
  </si>
  <si>
    <t xml:space="preserve"> 540,474 "tř.I "+ 135,119" tř.II" = 675,593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</si>
  <si>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</si>
  <si>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Kamenivo fr.0-63, hutnění min. 45MPa</t>
  </si>
  <si>
    <t xml:space="preserve"> 540,474+135,119 "výkop " = 675,593 [A]</t>
  </si>
  <si>
    <t xml:space="preserve"> 42,570 "podsyp potrubí " = 42,570 [B]</t>
  </si>
  <si>
    <t xml:space="preserve"> 2,50*2,50*0,15*10 "podsyp šachet " = 9,375 [C]</t>
  </si>
  <si>
    <t xml:space="preserve"> 154,216 "obsyp""potrubí " = 154,216 [D]</t>
  </si>
  <si>
    <t xml:space="preserve"> (3,14*0,1575*0,1575*(262,00-9*1,2+6,00-1*1,2)+3,14*0,08*0,08*2,00) "potrubí" = 19,980 [E]</t>
  </si>
  <si>
    <t xml:space="preserve"> 3,14*0,6*0,6*(2,27+2,25+2,25+2,08+2,06+2,12+2,15+2,21+3,11)" šachty" = 23,173 [F]</t>
  </si>
  <si>
    <t xml:space="preserve"> 93,240+63,531 "konstrukce vozovky " = 156,771 [G]</t>
  </si>
  <si>
    <t xml:space="preserve"> "Celkem: "A-B-C-D-E-F-G = 269,508 [H]</t>
  </si>
  <si>
    <t>Obsyp potrubí, písek fr. 0-2mm</t>
  </si>
  <si>
    <t xml:space="preserve"> (1,10*0,615*(262,00 - 9*1,2+6,00 - 1*1,2)+1,10*0,460*2,00) - (3,14*0,1575*0,1575*(262,00 - 9*1,2+6,00 - 1*1,2)+3,14*0,08*0,08*2,00) "potrubí " = 154,216 [A]</t>
  </si>
  <si>
    <t>18214</t>
  </si>
  <si>
    <t>ÚPRAVA POVRCHŮ SROVNÁNÍM ÚZEMÍ V TL DO 0,25M</t>
  </si>
  <si>
    <t>Urovnání terénu pro osetí travním semenem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</si>
  <si>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</si>
  <si>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</si>
  <si>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</si>
  <si>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Lože potrubí, písek fr. 0-2mm</t>
  </si>
  <si>
    <t xml:space="preserve"> 1,10*0,15*(262,00 - 9*1,2+6,00 - 1*1,2+2,00) = 42,570 [A]</t>
  </si>
  <si>
    <t>56140E</t>
  </si>
  <si>
    <t xml:space="preserve">SMĚSI Z KAMENIVA STMELENÉ CEMENTEM  SC C 3/4</t>
  </si>
  <si>
    <t>tl. 150mm, hutněno 100MPa</t>
  </si>
  <si>
    <t xml:space="preserve"> 1,50*0,15*258,00 "rýha " = 58,050 [A]</t>
  </si>
  <si>
    <t xml:space="preserve"> 2,50*0,60*2*0,15 *9 "rozšíření pro šachty" = 4,050 [B]</t>
  </si>
  <si>
    <t xml:space="preserve"> "Celkem: "A+B = 62,100 [C]</t>
  </si>
  <si>
    <t>56330</t>
  </si>
  <si>
    <t>VOZOVKOVÉ VRSTVY ZE ŠTĚRKODRTI</t>
  </si>
  <si>
    <t>Štěrkodrť ŠDa s promísením s původním penetračním makadamem tl. 300mm, hutněno po vrstvách 150mm 100MPa</t>
  </si>
  <si>
    <t xml:space="preserve"> 1,10*0,30*258,00 "rýha " = 85,140 [A]</t>
  </si>
  <si>
    <t xml:space="preserve"> 0,60*0,30*2,50*2 *9 "rozšíření pro šachty" = 8,100 [B]</t>
  </si>
  <si>
    <t xml:space="preserve"> "Celkem: "A+B = 93,240 [C]</t>
  </si>
  <si>
    <t>Vyspravení štěrkové cesty v šachty LŠ12.9</t>
  </si>
  <si>
    <t>87433</t>
  </si>
  <si>
    <t>POTRUBÍ Z TRUB PLASTOVÝCH ODPADNÍCH DN DO 150MM</t>
  </si>
  <si>
    <t>PVC d160 SN16 PipeLife QUANTUM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</si>
  <si>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</si>
  <si>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87445</t>
  </si>
  <si>
    <t>01</t>
  </si>
  <si>
    <t>POTRUBÍ Z TRUB PLASTOVÝCH ODPADNÍCH DN DO 300MM</t>
  </si>
  <si>
    <t>PVC d315 SN16 PipeLife QUANTUM včetně 4x odbočka 90° d315/d160 SN16</t>
  </si>
  <si>
    <t xml:space="preserve"> 262,00 - 9*1,2 "šachty" = 251,200 [A]</t>
  </si>
  <si>
    <t>02</t>
  </si>
  <si>
    <t>PP d315 SN10 Utra-Rib 2</t>
  </si>
  <si>
    <t xml:space="preserve"> 6,00 - 1*1,2 "šachta" = 4,800 [A]</t>
  </si>
  <si>
    <t>894145</t>
  </si>
  <si>
    <t>ŠACHTY KANALIZAČNÍ Z BETON DÍLCŮ NA POTRUBÍ DN DO 300MM</t>
  </si>
  <si>
    <t>Kanalizační šachta včetně předepsaného poklopu, stupadel, úpravy dna a žlábku, podkladní vrstvy (štěrk tl. 5,00cm, beton tl. 10,00cm)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</si>
  <si>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</si>
  <si>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899309</t>
  </si>
  <si>
    <t>DOPLŇKY NA POTRUBÍ - VÝSTRAŽNÁ FÓLIE</t>
  </si>
  <si>
    <t>Šedá, šíře 300mm, s nápisem "Kanalizace"</t>
  </si>
  <si>
    <t xml:space="preserve"> 262,00 - 9*1,2 "šachty "+ 6,00 - 1*1,2 "šachta" + 2,00 = 258,000 [A]</t>
  </si>
  <si>
    <t>Položka zahrnuje:
- veškerý materiál, výrobky a polotovary
- mimostaveništní a vnitrostaveništní dopravy (rovněž přesuny), včetně naložení a složení,případně s uložením
Položka nezahrnuje:
- x</t>
  </si>
  <si>
    <t>899632</t>
  </si>
  <si>
    <t>ZKOUŠKA VODOTĚSNOSTI POTRUBÍ DN DO 150MM</t>
  </si>
  <si>
    <t xml:space="preserve"> 2.000000 = 2,000 [A]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</si>
  <si>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</si>
  <si>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899652</t>
  </si>
  <si>
    <t>ZKOUŠKA VODOTĚSNOSTI POTRUBÍ DN DO 300MM</t>
  </si>
  <si>
    <t>Včetně 10ks kanalizačních šachtet</t>
  </si>
  <si>
    <t xml:space="preserve"> 262,00 + 6,00 = 268,000 [A]</t>
  </si>
  <si>
    <t>89980</t>
  </si>
  <si>
    <t>TELEVIZNÍ PROHLÍDKA POTRUBÍ</t>
  </si>
  <si>
    <t xml:space="preserve"> 262,00+ 6,00 + 2,00 = 270,000 [A]</t>
  </si>
  <si>
    <t>Položka zahrnuje:
- prohlídku potrubí televizní kamerou
- záznam prohlídky na nosičích DVD
- vyhotovení závěrečného písemného protokolu
Položka nezahrnuje:
- x</t>
  </si>
  <si>
    <t>966118</t>
  </si>
  <si>
    <t>BOURÁNÍ KONSTRUKCÍ Z BETON DÍLCŮ S ODVOZEM DO 20KM</t>
  </si>
  <si>
    <t>Demolice stávající šachty LSŠ12</t>
  </si>
  <si>
    <t xml:space="preserve"> 3,14*0,6*0,6*2,37 - 3,14*0,5*0,5*2,25 = 0,913 [A]</t>
  </si>
  <si>
    <t>SO 302</t>
  </si>
  <si>
    <t xml:space="preserve"> 1,00*1,40*0,10*8 "KP-1 až KP-8" = 1,120 [A]</t>
  </si>
  <si>
    <t>113488</t>
  </si>
  <si>
    <t>ODSTRANĚNÍ KRYTU ZPEVNĚNÝCH PLOCH Z DLAŽDIC VČETNĚ PODKLADU, ODVOZ DO 20KM</t>
  </si>
  <si>
    <t>Odtrsanění stávajících zatravňovací dlažby včetně pokladu
Odvoz na skládku určenou zhotovitelem včetně poplatku za skládku</t>
  </si>
  <si>
    <t xml:space="preserve"> 1,00*0,15*8,40 "KP-5" = 1,260 [A]</t>
  </si>
  <si>
    <t xml:space="preserve"> 11,00" KP-1 "+11,00" KP-2 "+11,00" KP-3 "+10,00" KP-4 "+10,00" KP-5 "+8,00" KP-6 "+8,00" KP-7 "+9,00" KP-8" = 78,000 [A]</t>
  </si>
  <si>
    <t xml:space="preserve"> "KP-1:" 1,68*1,00*11,00 = 18,480 [A]</t>
  </si>
  <si>
    <t xml:space="preserve"> "KP-2: "1,80*1,00*11,00 = 19,800 [B]</t>
  </si>
  <si>
    <t xml:space="preserve"> "KP-3: "1,80*1,00*11,00 = 19,800 [C]</t>
  </si>
  <si>
    <t xml:space="preserve"> "KP-4:" 1,87*1,00*10,00 = 18,700 [D]</t>
  </si>
  <si>
    <t xml:space="preserve"> "KP-5:" 1,99*1,00*10,00 = 19,900 [E]</t>
  </si>
  <si>
    <t xml:space="preserve"> "KP-6:" 1,70*1,00*8,00 = 13,600 [F]</t>
  </si>
  <si>
    <t xml:space="preserve"> "KP-7:" 1,68*1,00*8,00 = 13,440 [G]</t>
  </si>
  <si>
    <t xml:space="preserve"> "KP-8:" 1,82*1,00*9,00 = 16,380 [H]</t>
  </si>
  <si>
    <t xml:space="preserve"> "Rozšíření rýhy pro SC:" 1,00*0,20*0,05*2*8 "KP-1 až KP-8 " = 0,160 [I]</t>
  </si>
  <si>
    <t xml:space="preserve"> "Stávající SC v rýze: "1,00*1,00*0,10*8 "KP-1 až KP-8" = 0,800 [J]</t>
  </si>
  <si>
    <t xml:space="preserve"> "Odvoz zeminy: "71,873 = 71,873 [K]</t>
  </si>
  <si>
    <t xml:space="preserve"> "Celkem: "(A+B+C+D+E+F+G+H+I - J - K) * 0,80 = 54,070 [L]</t>
  </si>
  <si>
    <t xml:space="preserve"> 11,100 "podsyp potrubí KP-1 až KP-8 " = 11,100 [A]</t>
  </si>
  <si>
    <t xml:space="preserve"> 32,553 "obsyp potrubí KP-1 až KP-8 " = 32,553 [B]</t>
  </si>
  <si>
    <t xml:space="preserve"> 3,14*0,08*0,08*(11,00" KP-1 "+11,00" KP-2 "+11,00" KP-3 "+10,00" KP-4 "+10,00" KP-5 "+8,00" KP-6 "+8,00" KP-7 "+9,00" KP-8" - (4*0,60 + 8*0,2) "šachty")" potrubí KP-1 až KP-8 " = 1,487 [C]</t>
  </si>
  <si>
    <t xml:space="preserve"> 3,14*0,2*0,2*(1,80+3,00+1,80+2,00+2,00+1,80+1,50+1,80) "šachtičky KP-1 až KP-8 " = 1,972 [D]</t>
  </si>
  <si>
    <t xml:space="preserve"> 24,719" zásyp rýhy ve vozovce" = 24,719 [E]</t>
  </si>
  <si>
    <t xml:space="preserve"> "Celkem: "(A+B+C+D+E) * 0,80 = 57,465 [F]</t>
  </si>
  <si>
    <t>13283</t>
  </si>
  <si>
    <t>HLOUBENÍ RÝH ŠÍŘ DO 2M PAŽ I NEPAŽ TŘ. II</t>
  </si>
  <si>
    <t xml:space="preserve"> "Celkem: "(A+B+C+D+E+F+G+H+I-J-K) * 0,20 = 13,517 [L]</t>
  </si>
  <si>
    <t xml:space="preserve"> "Celkem: "(A+B+C+D+E) * 0,20 = 14,366 [F]</t>
  </si>
  <si>
    <t xml:space="preserve"> 57,465 "tř.I "+ 14,366" tř.II" = 71,831 [A]</t>
  </si>
  <si>
    <t>Zásyp rýhy mimo vozovku stávající přetříděnou zeminou z výkopku</t>
  </si>
  <si>
    <t xml:space="preserve"> 54,070+13,517+57,465+14,366 "výkop " = 139,418 [A]</t>
  </si>
  <si>
    <t xml:space="preserve"> 11,100 "podsyp potrubí" = 11,100 [B]</t>
  </si>
  <si>
    <t xml:space="preserve"> 1,00*1,00*0,10 "podsyp šachet " = 0,100 [C]</t>
  </si>
  <si>
    <t xml:space="preserve"> 32,553 "obsyp potrubí " = 32,553 [D]</t>
  </si>
  <si>
    <t xml:space="preserve"> 3,14*0,08*0,08*(11,00" KP-1 "+11,00" KP-2 "+11,00" KP-3 "+10,00" KP-4 "+10,00" KP-5 "+8,00" KP-6 "+8,00" KP-7 "+9,00" KP-8" - (4*0,60 + 8*0,2) "šachty") "potrubí" = 1,487 [E]</t>
  </si>
  <si>
    <t xml:space="preserve"> 3,14*0,2*0,2*(1,80+3,00+1,80+2,00+2,00+1,80+1,50+1,80)" šachty" = 1,972 [F]</t>
  </si>
  <si>
    <t xml:space="preserve"> 24,719 "výměna zásypu v silnici " = 24,719 [G]</t>
  </si>
  <si>
    <t xml:space="preserve"> "Celkem: "A-B-C-D-E-F-G = 67,487 [H]</t>
  </si>
  <si>
    <t>Zásyp rýhy ve vozovce kamenivem fr.0-63, hutnění min. 45MPa</t>
  </si>
  <si>
    <t xml:space="preserve"> "KP-1:" (1,68-0,91)*1,00*1,50 = 1,155 [A]</t>
  </si>
  <si>
    <t xml:space="preserve"> "KP-2: "(1,80-0,91)*1,00*2,00 = 1,780 [B]</t>
  </si>
  <si>
    <t xml:space="preserve"> "KP-3: "(1,80-0,91)*1,00*1,50 = 1,335 [C]</t>
  </si>
  <si>
    <t xml:space="preserve"> "KP-4:" (1,87-0,91)*1,00*1,50 = 1,440 [D]</t>
  </si>
  <si>
    <t xml:space="preserve"> "KP-5:" (1,99-0,91)*1,00*1,50 + (1,99-0,85)*1,00*8,50 = 11,310 [E]</t>
  </si>
  <si>
    <t xml:space="preserve"> "KP-6:" (1,70-0,91)*1,00*2,20 = 1,738 [F]</t>
  </si>
  <si>
    <t xml:space="preserve"> "KP-7:" (2,10-0,91)*1,00*2,30 = 2,737 [G]</t>
  </si>
  <si>
    <t xml:space="preserve"> "KP-8:" (2,15-0,91)*1,00*2,60 = 3,224 [H]</t>
  </si>
  <si>
    <t xml:space="preserve"> "Celkem: "A+B+C+D+E+F+G+H = 24,719 [I]</t>
  </si>
  <si>
    <t xml:space="preserve"> 1,00*0,46*(11,00" KP-1 "+11,00" KP-2 "+11,00" KP-3 "+10,00" KP-4 "+10,00" KP-5 "+8,00" KP-6 "+8,00" KP-7 "+9,00" KP-8" - (4*0,60 + 8*0,2) "šachty") = 34,040 [A]</t>
  </si>
  <si>
    <t xml:space="preserve"> 3,14*0,08*0,08*(11,00" KP-1 "+11,00" KP-2 "+11,00" KP-3 "+10,00" KP-4 "+10,00" KP-5 "+8,00" KP-6 "+8,00" KP-7 "+9,00" KP-8" - (4*0,60 + 8*0,2) "šachty") = 1,487 [B]</t>
  </si>
  <si>
    <t xml:space="preserve"> "Celkem: "A-B = 32,553 [C]</t>
  </si>
  <si>
    <t xml:space="preserve"> 10,00*2" KP-1" + 11,00*2" KP-2" + 11,00*2 "KP-3 "+ 10,00*2 "KP-4 "+ 8,00*2 "KP-6 "+ 8,00*2" KP-7" + 9,00*2" KP-8" = 134,000 [A]</t>
  </si>
  <si>
    <t xml:space="preserve"> 1,00*0,15*(11,00" KP-1 "+11,00" KP-2 "+11,00" KP-3 "+10,00" KP-4 "+10,00" KP-5 "+8,00" KP-6 "+8,00" KP-7 "+9,00" KP-8" - (4*0,60 + 8*0,2) "šachty") = 11,100 [A]</t>
  </si>
  <si>
    <t xml:space="preserve"> 1,00*1,40*0,15*8 "KP-1 až KP-8" = 1,680 [A]</t>
  </si>
  <si>
    <t xml:space="preserve"> 1,00*1,00*0,30*8 "KP-1 až KP-8" = 2,400 [A]</t>
  </si>
  <si>
    <t>58402</t>
  </si>
  <si>
    <t>VOZOVKOVÉ KRYTY Z VEGETAČNÍCH DÍLCŮ DO LOŽE Z KAM TL PŘES 100MM</t>
  </si>
  <si>
    <t>Vyspravení povrchu zatravňovacími tvárnicemi z PVC + štěrkové lože a štěrkový vsyp</t>
  </si>
  <si>
    <t xml:space="preserve"> 8,00 * 2" KP-5" = 16,000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</si>
  <si>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</si>
  <si>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 xml:space="preserve"> 11,00" KP-1 "+11,00" KP-2 "+11,00" KP-3 "+10,00" KP-4 "+10,00" KP-5 "+8,00" KP-6 "+8,00" KP-7 "+9,00" KP-8" - (4*0,60 + 8*0,2) "šachty" = 74,000 [A]</t>
  </si>
  <si>
    <t>894846</t>
  </si>
  <si>
    <t>ŠACHTY KANALIZAČNÍ PLASTOVÉ D 400MM</t>
  </si>
  <si>
    <t>Kanalizační plastová šachta d400 ukončující přípojku včetně předepsaného poklopu D125 teleskopického, odtok/přítok d160, podkladní vrstvy</t>
  </si>
  <si>
    <t xml:space="preserve"> 1" KP-1 "+1" KP-2 "+1" KP-3 "+1" KP-4 "+1" KP-5 "+1" KP-6 "+1" KP-7 "+1" KP-8" = 8,000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</si>
  <si>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</si>
  <si>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Včetně 8ks domovních kanalizačních šachtet</t>
  </si>
  <si>
    <t>VON (300)</t>
  </si>
  <si>
    <t>014101</t>
  </si>
  <si>
    <t>POPLATKY ZA SKLÁDKU</t>
  </si>
  <si>
    <t>Zemina z výkopku uložená na skládku</t>
  </si>
  <si>
    <t xml:space="preserve"> 540,474 "tř.I "+ 135,119" tř.II""stoka" = 675,593 [A]</t>
  </si>
  <si>
    <t xml:space="preserve"> 57,465 "tř.I "+ 14,366" tř.II""přípojky" = 71,831 [B]</t>
  </si>
  <si>
    <t xml:space="preserve"> "Celkem: "A+B = 747,424 [C]</t>
  </si>
  <si>
    <t>Položka zahrnuje:
- veškeré poplatky provozovateli skládky související s uložením odpadu na skládce.
Položka nezahrnuje:
- x</t>
  </si>
  <si>
    <t>Beton - Vybouraná šachta LSŠ12</t>
  </si>
  <si>
    <t>Hutnící statické zkoušky</t>
  </si>
  <si>
    <t>Vytyčení a poplatky za vytyčení stávajících inženýrských sítí</t>
  </si>
  <si>
    <t>02911</t>
  </si>
  <si>
    <t>OSTATNÍ POŽADAVKY - GEODETICKÉ ZAMĚŘENÍ</t>
  </si>
  <si>
    <t>Vytyčení hranic pozemků</t>
  </si>
  <si>
    <t>029111</t>
  </si>
  <si>
    <t>OSTATNÍ POŽADAVKY - GEODETICKÉ ZAMĚŘENÍ - DÉLKOVÉ</t>
  </si>
  <si>
    <t>Geodetické zaměření skutečného stavu pro dokumentaci skutečného provedení stavby dle směrnic Stavokomplet</t>
  </si>
  <si>
    <t xml:space="preserve"> 2,62+0,06+0,02 "stoka " = 2,700 [A]</t>
  </si>
  <si>
    <t xml:space="preserve"> 0,78 "přípojky" = 0,780 [B]</t>
  </si>
  <si>
    <t xml:space="preserve"> "Celkem: "A+B = 3,480 [C]</t>
  </si>
  <si>
    <t>02912</t>
  </si>
  <si>
    <t>OSTATNÍ POŽADAVKY - VYTYČOVACÍ BOD MIKROSÍTĚ</t>
  </si>
  <si>
    <t>Vytyčení stavby</t>
  </si>
  <si>
    <t xml:space="preserve"> 9 "stoka " = 9,000 [A]</t>
  </si>
  <si>
    <t xml:space="preserve"> 4+8 "přípojky" = 12,000 [B]</t>
  </si>
  <si>
    <t xml:space="preserve"> "Celkem: "A+B = 21,000 [C]</t>
  </si>
  <si>
    <t>Položka zahrnuje:
 - vrt D 300-500mm
- ocelovou zárubnici DN 180-300 mm
- ochrannou plastovou trubku DN 220-350 mm, plastový uzávěr
- čepovou nivelační značku z nerez oceli, kotvu se šroubem z nerez oceli
- ochranný tyčový znak s tabulkou
- betonovou skruž DN 1500mm výšky 0,5m, beton C30/37-XF4
- izolační pěnu
- zaměření bodu včetně vyrovnání (velmi přesná nivelace)
- dle projektu základní vytyčovací sítě, kde je hloubka určena geologem na základě dostupných průzkumů či dat
Polžka nezahrnuje:
- x</t>
  </si>
  <si>
    <t>Dokumentace skutečného provedení stavby</t>
  </si>
  <si>
    <t>Předávací dokumentace stavby</t>
  </si>
  <si>
    <t>03</t>
  </si>
  <si>
    <t>DIO - vyhotovení PD, projednání, poplatky DIO</t>
  </si>
  <si>
    <t>Vyhotovení geometryckých plánů s věcnými břemeny</t>
  </si>
  <si>
    <t>02950</t>
  </si>
  <si>
    <t>OSTATNÍ POŽADAVKY - POSUDKY, KONTROLY, REVIZNÍ ZPRÁVY</t>
  </si>
  <si>
    <t>Kompletační činnost</t>
  </si>
  <si>
    <t>03720</t>
  </si>
  <si>
    <t>POMOC PRÁCE ZAJIŠŤ NEBO ZŘÍZ REGULACI A OCHRANU DOPRAVY</t>
  </si>
  <si>
    <t>Označení stavby DIO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</si>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</sst>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2" bestFit="1" customWidth="1"/>
    <col min="2" max="2" width="129.57031" customWidth="1"/>
    <col min="3" max="3" width="19.425781" customWidth="1"/>
    <col min="4" max="4" width="19.425781" customWidth="1"/>
    <col min="5" max="5" width="19.425781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C10+C15</f>
        <v>0</v>
      </c>
      <c r="D6" s="3"/>
      <c r="E6" s="3"/>
    </row>
    <row r="7">
      <c r="A7" s="3"/>
      <c r="B7" s="5" t="s">
        <v>5</v>
      </c>
      <c r="C7" s="6">
        <f>E10+E15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C11+C12+C13+C14</f>
        <v>0</v>
      </c>
      <c r="D10" s="9">
        <f>D11+D12+D13+D14</f>
        <v>0</v>
      </c>
      <c r="E10" s="9">
        <f>E11+E12+E13+E14</f>
        <v>0</v>
      </c>
    </row>
    <row r="11">
      <c r="A11" s="10" t="s">
        <v>13</v>
      </c>
      <c r="B11" s="10" t="s">
        <v>14</v>
      </c>
      <c r="C11" s="11">
        <f>'ASO 120.1'!I3</f>
        <v>0</v>
      </c>
      <c r="D11" s="11">
        <f>SUMIFS('ASO 120.1'!O:O,'ASO 120.1'!A:A,"P")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'ASO 180.1'!I3</f>
        <v>0</v>
      </c>
      <c r="D12" s="11">
        <f>SUMIFS('ASO 180.1'!O:O,'ASO 180.1'!A:A,"P")</f>
        <v>0</v>
      </c>
      <c r="E12" s="11">
        <f>C12+D12</f>
        <v>0</v>
      </c>
    </row>
    <row r="13">
      <c r="A13" s="10" t="s">
        <v>17</v>
      </c>
      <c r="B13" s="10" t="s">
        <v>18</v>
      </c>
      <c r="C13" s="11">
        <f>'ASO 190.1'!I3</f>
        <v>0</v>
      </c>
      <c r="D13" s="11">
        <f>SUMIFS('ASO 190.1'!O:O,'ASO 190.1'!A:A,"P")</f>
        <v>0</v>
      </c>
      <c r="E13" s="11">
        <f>C13+D13</f>
        <v>0</v>
      </c>
    </row>
    <row r="14">
      <c r="A14" s="10" t="s">
        <v>19</v>
      </c>
      <c r="B14" s="10" t="s">
        <v>20</v>
      </c>
      <c r="C14" s="11">
        <f>AVON.1!I3</f>
        <v>0</v>
      </c>
      <c r="D14" s="11">
        <f>SUMIFS(AVON.1!O:O,AVON.1!A:A,"P")</f>
        <v>0</v>
      </c>
      <c r="E14" s="11">
        <f>C14+D14</f>
        <v>0</v>
      </c>
    </row>
    <row r="15">
      <c r="A15" s="8" t="s">
        <v>21</v>
      </c>
      <c r="B15" s="8" t="s">
        <v>22</v>
      </c>
      <c r="C15" s="9">
        <f>C16+C17+C18</f>
        <v>0</v>
      </c>
      <c r="D15" s="9">
        <f>D16+D17+D18</f>
        <v>0</v>
      </c>
      <c r="E15" s="9">
        <f>E16+E17+E18</f>
        <v>0</v>
      </c>
    </row>
    <row r="16">
      <c r="A16" s="10" t="s">
        <v>23</v>
      </c>
      <c r="B16" s="10" t="s">
        <v>24</v>
      </c>
      <c r="C16" s="11">
        <f>'CSO 301'!I3</f>
        <v>0</v>
      </c>
      <c r="D16" s="11">
        <f>SUMIFS('CSO 301'!O:O,'CSO 301'!A:A,"P")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'CSO 302'!I3</f>
        <v>0</v>
      </c>
      <c r="D17" s="11">
        <f>SUMIFS('CSO 302'!O:O,'CSO 302'!A:A,"P")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'CVON (300)'!I3</f>
        <v>0</v>
      </c>
      <c r="D18" s="11">
        <f>SUMIFS('CVON (300)'!O:O,'CVON (300)'!A:A,"P")</f>
        <v>0</v>
      </c>
      <c r="E18" s="11">
        <f>C18+D18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34</v>
      </c>
      <c r="I3" s="25">
        <f>SUMIFS(I9:I532,A9:A532,"SD")</f>
        <v>0</v>
      </c>
      <c r="J3" s="19"/>
      <c r="O3">
        <v>0</v>
      </c>
      <c r="P3">
        <v>2</v>
      </c>
    </row>
    <row r="4" ht="30">
      <c r="A4" s="3" t="s">
        <v>35</v>
      </c>
      <c r="B4" s="20" t="s">
        <v>36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34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51</v>
      </c>
      <c r="D9" s="34"/>
      <c r="E9" s="31" t="s">
        <v>52</v>
      </c>
      <c r="F9" s="34"/>
      <c r="G9" s="34"/>
      <c r="H9" s="34"/>
      <c r="I9" s="35">
        <f>SUMIFS(I10:I41,A10:A41,"P")</f>
        <v>0</v>
      </c>
      <c r="J9" s="36"/>
    </row>
    <row r="10" ht="30">
      <c r="A10" s="37" t="s">
        <v>53</v>
      </c>
      <c r="B10" s="37">
        <v>1</v>
      </c>
      <c r="C10" s="38" t="s">
        <v>54</v>
      </c>
      <c r="D10" s="37" t="s">
        <v>55</v>
      </c>
      <c r="E10" s="39" t="s">
        <v>56</v>
      </c>
      <c r="F10" s="40" t="s">
        <v>57</v>
      </c>
      <c r="G10" s="41">
        <v>122.26000000000001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 ht="60">
      <c r="A11" s="37" t="s">
        <v>59</v>
      </c>
      <c r="B11" s="45"/>
      <c r="C11" s="46"/>
      <c r="D11" s="46"/>
      <c r="E11" s="39" t="s">
        <v>60</v>
      </c>
      <c r="F11" s="46"/>
      <c r="G11" s="46"/>
      <c r="H11" s="46"/>
      <c r="I11" s="46"/>
      <c r="J11" s="47"/>
    </row>
    <row r="12">
      <c r="A12" s="37" t="s">
        <v>61</v>
      </c>
      <c r="B12" s="45"/>
      <c r="C12" s="46"/>
      <c r="D12" s="46"/>
      <c r="E12" s="48" t="s">
        <v>62</v>
      </c>
      <c r="F12" s="46"/>
      <c r="G12" s="46"/>
      <c r="H12" s="46"/>
      <c r="I12" s="46"/>
      <c r="J12" s="47"/>
    </row>
    <row r="13">
      <c r="A13" s="37" t="s">
        <v>61</v>
      </c>
      <c r="B13" s="45"/>
      <c r="C13" s="46"/>
      <c r="D13" s="46"/>
      <c r="E13" s="48" t="s">
        <v>63</v>
      </c>
      <c r="F13" s="46"/>
      <c r="G13" s="46"/>
      <c r="H13" s="46"/>
      <c r="I13" s="46"/>
      <c r="J13" s="47"/>
    </row>
    <row r="14">
      <c r="A14" s="37" t="s">
        <v>61</v>
      </c>
      <c r="B14" s="45"/>
      <c r="C14" s="46"/>
      <c r="D14" s="46"/>
      <c r="E14" s="48" t="s">
        <v>64</v>
      </c>
      <c r="F14" s="46"/>
      <c r="G14" s="46"/>
      <c r="H14" s="46"/>
      <c r="I14" s="46"/>
      <c r="J14" s="47"/>
    </row>
    <row r="15">
      <c r="A15" s="37" t="s">
        <v>61</v>
      </c>
      <c r="B15" s="45"/>
      <c r="C15" s="46"/>
      <c r="D15" s="46"/>
      <c r="E15" s="48" t="s">
        <v>65</v>
      </c>
      <c r="F15" s="46"/>
      <c r="G15" s="46"/>
      <c r="H15" s="46"/>
      <c r="I15" s="46"/>
      <c r="J15" s="47"/>
    </row>
    <row r="16">
      <c r="A16" s="37" t="s">
        <v>61</v>
      </c>
      <c r="B16" s="45"/>
      <c r="C16" s="46"/>
      <c r="D16" s="46"/>
      <c r="E16" s="48" t="s">
        <v>66</v>
      </c>
      <c r="F16" s="46"/>
      <c r="G16" s="46"/>
      <c r="H16" s="46"/>
      <c r="I16" s="46"/>
      <c r="J16" s="47"/>
    </row>
    <row r="17">
      <c r="A17" s="37" t="s">
        <v>61</v>
      </c>
      <c r="B17" s="45"/>
      <c r="C17" s="46"/>
      <c r="D17" s="46"/>
      <c r="E17" s="48" t="s">
        <v>67</v>
      </c>
      <c r="F17" s="46"/>
      <c r="G17" s="46"/>
      <c r="H17" s="46"/>
      <c r="I17" s="46"/>
      <c r="J17" s="47"/>
    </row>
    <row r="18">
      <c r="A18" s="37" t="s">
        <v>61</v>
      </c>
      <c r="B18" s="45"/>
      <c r="C18" s="46"/>
      <c r="D18" s="46"/>
      <c r="E18" s="48" t="s">
        <v>68</v>
      </c>
      <c r="F18" s="46"/>
      <c r="G18" s="46"/>
      <c r="H18" s="46"/>
      <c r="I18" s="46"/>
      <c r="J18" s="47"/>
    </row>
    <row r="19" ht="135">
      <c r="A19" s="37" t="s">
        <v>69</v>
      </c>
      <c r="B19" s="45"/>
      <c r="C19" s="46"/>
      <c r="D19" s="46"/>
      <c r="E19" s="39" t="s">
        <v>70</v>
      </c>
      <c r="F19" s="46"/>
      <c r="G19" s="46"/>
      <c r="H19" s="46"/>
      <c r="I19" s="46"/>
      <c r="J19" s="47"/>
    </row>
    <row r="20" ht="30">
      <c r="A20" s="37" t="s">
        <v>53</v>
      </c>
      <c r="B20" s="37">
        <v>2</v>
      </c>
      <c r="C20" s="38" t="s">
        <v>71</v>
      </c>
      <c r="D20" s="37" t="s">
        <v>55</v>
      </c>
      <c r="E20" s="39" t="s">
        <v>56</v>
      </c>
      <c r="F20" s="40" t="s">
        <v>57</v>
      </c>
      <c r="G20" s="41">
        <v>8525.0599999999995</v>
      </c>
      <c r="H20" s="42">
        <v>0</v>
      </c>
      <c r="I20" s="43">
        <f>ROUND(G20*H20,P4)</f>
        <v>0</v>
      </c>
      <c r="J20" s="40" t="s">
        <v>58</v>
      </c>
      <c r="O20" s="44">
        <f>I20*0.21</f>
        <v>0</v>
      </c>
      <c r="P20">
        <v>3</v>
      </c>
    </row>
    <row r="21" ht="45">
      <c r="A21" s="37" t="s">
        <v>59</v>
      </c>
      <c r="B21" s="45"/>
      <c r="C21" s="46"/>
      <c r="D21" s="46"/>
      <c r="E21" s="39" t="s">
        <v>72</v>
      </c>
      <c r="F21" s="46"/>
      <c r="G21" s="46"/>
      <c r="H21" s="46"/>
      <c r="I21" s="46"/>
      <c r="J21" s="47"/>
    </row>
    <row r="22">
      <c r="A22" s="37" t="s">
        <v>61</v>
      </c>
      <c r="B22" s="45"/>
      <c r="C22" s="46"/>
      <c r="D22" s="46"/>
      <c r="E22" s="48" t="s">
        <v>73</v>
      </c>
      <c r="F22" s="46"/>
      <c r="G22" s="46"/>
      <c r="H22" s="46"/>
      <c r="I22" s="46"/>
      <c r="J22" s="47"/>
    </row>
    <row r="23">
      <c r="A23" s="37" t="s">
        <v>61</v>
      </c>
      <c r="B23" s="45"/>
      <c r="C23" s="46"/>
      <c r="D23" s="46"/>
      <c r="E23" s="48" t="s">
        <v>74</v>
      </c>
      <c r="F23" s="46"/>
      <c r="G23" s="46"/>
      <c r="H23" s="46"/>
      <c r="I23" s="46"/>
      <c r="J23" s="47"/>
    </row>
    <row r="24">
      <c r="A24" s="37" t="s">
        <v>61</v>
      </c>
      <c r="B24" s="45"/>
      <c r="C24" s="46"/>
      <c r="D24" s="46"/>
      <c r="E24" s="48" t="s">
        <v>75</v>
      </c>
      <c r="F24" s="46"/>
      <c r="G24" s="46"/>
      <c r="H24" s="46"/>
      <c r="I24" s="46"/>
      <c r="J24" s="47"/>
    </row>
    <row r="25">
      <c r="A25" s="37" t="s">
        <v>61</v>
      </c>
      <c r="B25" s="45"/>
      <c r="C25" s="46"/>
      <c r="D25" s="46"/>
      <c r="E25" s="48" t="s">
        <v>76</v>
      </c>
      <c r="F25" s="46"/>
      <c r="G25" s="46"/>
      <c r="H25" s="46"/>
      <c r="I25" s="46"/>
      <c r="J25" s="47"/>
    </row>
    <row r="26">
      <c r="A26" s="37" t="s">
        <v>61</v>
      </c>
      <c r="B26" s="45"/>
      <c r="C26" s="46"/>
      <c r="D26" s="46"/>
      <c r="E26" s="48" t="s">
        <v>77</v>
      </c>
      <c r="F26" s="46"/>
      <c r="G26" s="46"/>
      <c r="H26" s="46"/>
      <c r="I26" s="46"/>
      <c r="J26" s="47"/>
    </row>
    <row r="27">
      <c r="A27" s="37" t="s">
        <v>61</v>
      </c>
      <c r="B27" s="45"/>
      <c r="C27" s="46"/>
      <c r="D27" s="46"/>
      <c r="E27" s="48" t="s">
        <v>78</v>
      </c>
      <c r="F27" s="46"/>
      <c r="G27" s="46"/>
      <c r="H27" s="46"/>
      <c r="I27" s="46"/>
      <c r="J27" s="47"/>
    </row>
    <row r="28">
      <c r="A28" s="37" t="s">
        <v>61</v>
      </c>
      <c r="B28" s="45"/>
      <c r="C28" s="46"/>
      <c r="D28" s="46"/>
      <c r="E28" s="48" t="s">
        <v>79</v>
      </c>
      <c r="F28" s="46"/>
      <c r="G28" s="46"/>
      <c r="H28" s="46"/>
      <c r="I28" s="46"/>
      <c r="J28" s="47"/>
    </row>
    <row r="29">
      <c r="A29" s="37" t="s">
        <v>61</v>
      </c>
      <c r="B29" s="45"/>
      <c r="C29" s="46"/>
      <c r="D29" s="46"/>
      <c r="E29" s="48" t="s">
        <v>80</v>
      </c>
      <c r="F29" s="46"/>
      <c r="G29" s="46"/>
      <c r="H29" s="46"/>
      <c r="I29" s="46"/>
      <c r="J29" s="47"/>
    </row>
    <row r="30">
      <c r="A30" s="37" t="s">
        <v>61</v>
      </c>
      <c r="B30" s="45"/>
      <c r="C30" s="46"/>
      <c r="D30" s="46"/>
      <c r="E30" s="48" t="s">
        <v>81</v>
      </c>
      <c r="F30" s="46"/>
      <c r="G30" s="46"/>
      <c r="H30" s="46"/>
      <c r="I30" s="46"/>
      <c r="J30" s="47"/>
    </row>
    <row r="31">
      <c r="A31" s="37" t="s">
        <v>61</v>
      </c>
      <c r="B31" s="45"/>
      <c r="C31" s="46"/>
      <c r="D31" s="46"/>
      <c r="E31" s="48" t="s">
        <v>82</v>
      </c>
      <c r="F31" s="46"/>
      <c r="G31" s="46"/>
      <c r="H31" s="46"/>
      <c r="I31" s="46"/>
      <c r="J31" s="47"/>
    </row>
    <row r="32">
      <c r="A32" s="37" t="s">
        <v>61</v>
      </c>
      <c r="B32" s="45"/>
      <c r="C32" s="46"/>
      <c r="D32" s="46"/>
      <c r="E32" s="48" t="s">
        <v>83</v>
      </c>
      <c r="F32" s="46"/>
      <c r="G32" s="46"/>
      <c r="H32" s="46"/>
      <c r="I32" s="46"/>
      <c r="J32" s="47"/>
    </row>
    <row r="33" ht="135">
      <c r="A33" s="37" t="s">
        <v>69</v>
      </c>
      <c r="B33" s="45"/>
      <c r="C33" s="46"/>
      <c r="D33" s="46"/>
      <c r="E33" s="39" t="s">
        <v>70</v>
      </c>
      <c r="F33" s="46"/>
      <c r="G33" s="46"/>
      <c r="H33" s="46"/>
      <c r="I33" s="46"/>
      <c r="J33" s="47"/>
    </row>
    <row r="34" ht="30">
      <c r="A34" s="37" t="s">
        <v>53</v>
      </c>
      <c r="B34" s="37">
        <v>3</v>
      </c>
      <c r="C34" s="38" t="s">
        <v>84</v>
      </c>
      <c r="D34" s="37" t="s">
        <v>55</v>
      </c>
      <c r="E34" s="39" t="s">
        <v>56</v>
      </c>
      <c r="F34" s="40" t="s">
        <v>57</v>
      </c>
      <c r="G34" s="41">
        <v>380.24299999999999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59</v>
      </c>
      <c r="B35" s="45"/>
      <c r="C35" s="46"/>
      <c r="D35" s="46"/>
      <c r="E35" s="39" t="s">
        <v>85</v>
      </c>
      <c r="F35" s="46"/>
      <c r="G35" s="46"/>
      <c r="H35" s="46"/>
      <c r="I35" s="46"/>
      <c r="J35" s="47"/>
    </row>
    <row r="36">
      <c r="A36" s="37" t="s">
        <v>61</v>
      </c>
      <c r="B36" s="45"/>
      <c r="C36" s="46"/>
      <c r="D36" s="46"/>
      <c r="E36" s="48" t="s">
        <v>86</v>
      </c>
      <c r="F36" s="46"/>
      <c r="G36" s="46"/>
      <c r="H36" s="46"/>
      <c r="I36" s="46"/>
      <c r="J36" s="47"/>
    </row>
    <row r="37" ht="135">
      <c r="A37" s="37" t="s">
        <v>69</v>
      </c>
      <c r="B37" s="45"/>
      <c r="C37" s="46"/>
      <c r="D37" s="46"/>
      <c r="E37" s="39" t="s">
        <v>70</v>
      </c>
      <c r="F37" s="46"/>
      <c r="G37" s="46"/>
      <c r="H37" s="46"/>
      <c r="I37" s="46"/>
      <c r="J37" s="47"/>
    </row>
    <row r="38">
      <c r="A38" s="37" t="s">
        <v>53</v>
      </c>
      <c r="B38" s="37">
        <v>4</v>
      </c>
      <c r="C38" s="38" t="s">
        <v>87</v>
      </c>
      <c r="D38" s="37" t="s">
        <v>55</v>
      </c>
      <c r="E38" s="39" t="s">
        <v>88</v>
      </c>
      <c r="F38" s="40" t="s">
        <v>57</v>
      </c>
      <c r="G38" s="41">
        <v>698.85000000000002</v>
      </c>
      <c r="H38" s="42">
        <v>0</v>
      </c>
      <c r="I38" s="43">
        <f>ROUND(G38*H38,P4)</f>
        <v>0</v>
      </c>
      <c r="J38" s="40" t="s">
        <v>58</v>
      </c>
      <c r="O38" s="44">
        <f>I38*0.21</f>
        <v>0</v>
      </c>
      <c r="P38">
        <v>3</v>
      </c>
    </row>
    <row r="39" ht="30">
      <c r="A39" s="37" t="s">
        <v>59</v>
      </c>
      <c r="B39" s="45"/>
      <c r="C39" s="46"/>
      <c r="D39" s="46"/>
      <c r="E39" s="39" t="s">
        <v>89</v>
      </c>
      <c r="F39" s="46"/>
      <c r="G39" s="46"/>
      <c r="H39" s="46"/>
      <c r="I39" s="46"/>
      <c r="J39" s="47"/>
    </row>
    <row r="40">
      <c r="A40" s="37" t="s">
        <v>61</v>
      </c>
      <c r="B40" s="45"/>
      <c r="C40" s="46"/>
      <c r="D40" s="46"/>
      <c r="E40" s="48" t="s">
        <v>90</v>
      </c>
      <c r="F40" s="46"/>
      <c r="G40" s="46"/>
      <c r="H40" s="46"/>
      <c r="I40" s="46"/>
      <c r="J40" s="47"/>
    </row>
    <row r="41" ht="75">
      <c r="A41" s="37" t="s">
        <v>69</v>
      </c>
      <c r="B41" s="45"/>
      <c r="C41" s="46"/>
      <c r="D41" s="46"/>
      <c r="E41" s="39" t="s">
        <v>91</v>
      </c>
      <c r="F41" s="46"/>
      <c r="G41" s="46"/>
      <c r="H41" s="46"/>
      <c r="I41" s="46"/>
      <c r="J41" s="47"/>
    </row>
    <row r="42">
      <c r="A42" s="31" t="s">
        <v>50</v>
      </c>
      <c r="B42" s="32"/>
      <c r="C42" s="33" t="s">
        <v>92</v>
      </c>
      <c r="D42" s="34"/>
      <c r="E42" s="31" t="s">
        <v>93</v>
      </c>
      <c r="F42" s="34"/>
      <c r="G42" s="34"/>
      <c r="H42" s="34"/>
      <c r="I42" s="35">
        <f>SUMIFS(I43:I212,A43:A212,"P")</f>
        <v>0</v>
      </c>
      <c r="J42" s="36"/>
    </row>
    <row r="43">
      <c r="A43" s="37" t="s">
        <v>53</v>
      </c>
      <c r="B43" s="37">
        <v>5</v>
      </c>
      <c r="C43" s="38" t="s">
        <v>94</v>
      </c>
      <c r="D43" s="37" t="s">
        <v>55</v>
      </c>
      <c r="E43" s="39" t="s">
        <v>95</v>
      </c>
      <c r="F43" s="40" t="s">
        <v>96</v>
      </c>
      <c r="G43" s="41">
        <v>136.5</v>
      </c>
      <c r="H43" s="42">
        <v>0</v>
      </c>
      <c r="I43" s="43">
        <f>ROUND(G43*H43,P4)</f>
        <v>0</v>
      </c>
      <c r="J43" s="40" t="s">
        <v>58</v>
      </c>
      <c r="O43" s="44">
        <f>I43*0.21</f>
        <v>0</v>
      </c>
      <c r="P43">
        <v>3</v>
      </c>
    </row>
    <row r="44">
      <c r="A44" s="37" t="s">
        <v>59</v>
      </c>
      <c r="B44" s="45"/>
      <c r="C44" s="46"/>
      <c r="D44" s="46"/>
      <c r="E44" s="39" t="s">
        <v>97</v>
      </c>
      <c r="F44" s="46"/>
      <c r="G44" s="46"/>
      <c r="H44" s="46"/>
      <c r="I44" s="46"/>
      <c r="J44" s="47"/>
    </row>
    <row r="45">
      <c r="A45" s="37" t="s">
        <v>61</v>
      </c>
      <c r="B45" s="45"/>
      <c r="C45" s="46"/>
      <c r="D45" s="46"/>
      <c r="E45" s="48" t="s">
        <v>98</v>
      </c>
      <c r="F45" s="46"/>
      <c r="G45" s="46"/>
      <c r="H45" s="46"/>
      <c r="I45" s="46"/>
      <c r="J45" s="47"/>
    </row>
    <row r="46">
      <c r="A46" s="37" t="s">
        <v>61</v>
      </c>
      <c r="B46" s="45"/>
      <c r="C46" s="46"/>
      <c r="D46" s="46"/>
      <c r="E46" s="48" t="s">
        <v>99</v>
      </c>
      <c r="F46" s="46"/>
      <c r="G46" s="46"/>
      <c r="H46" s="46"/>
      <c r="I46" s="46"/>
      <c r="J46" s="47"/>
    </row>
    <row r="47" ht="60">
      <c r="A47" s="37" t="s">
        <v>69</v>
      </c>
      <c r="B47" s="45"/>
      <c r="C47" s="46"/>
      <c r="D47" s="46"/>
      <c r="E47" s="39" t="s">
        <v>100</v>
      </c>
      <c r="F47" s="46"/>
      <c r="G47" s="46"/>
      <c r="H47" s="46"/>
      <c r="I47" s="46"/>
      <c r="J47" s="47"/>
    </row>
    <row r="48">
      <c r="A48" s="37" t="s">
        <v>53</v>
      </c>
      <c r="B48" s="37">
        <v>6</v>
      </c>
      <c r="C48" s="38" t="s">
        <v>101</v>
      </c>
      <c r="D48" s="37" t="s">
        <v>55</v>
      </c>
      <c r="E48" s="39" t="s">
        <v>102</v>
      </c>
      <c r="F48" s="40" t="s">
        <v>103</v>
      </c>
      <c r="G48" s="41">
        <v>3.6000000000000001</v>
      </c>
      <c r="H48" s="42">
        <v>0</v>
      </c>
      <c r="I48" s="43">
        <f>ROUND(G48*H48,P4)</f>
        <v>0</v>
      </c>
      <c r="J48" s="40" t="s">
        <v>58</v>
      </c>
      <c r="O48" s="44">
        <f>I48*0.21</f>
        <v>0</v>
      </c>
      <c r="P48">
        <v>3</v>
      </c>
    </row>
    <row r="49">
      <c r="A49" s="37" t="s">
        <v>59</v>
      </c>
      <c r="B49" s="45"/>
      <c r="C49" s="46"/>
      <c r="D49" s="46"/>
      <c r="E49" s="39" t="s">
        <v>97</v>
      </c>
      <c r="F49" s="46"/>
      <c r="G49" s="46"/>
      <c r="H49" s="46"/>
      <c r="I49" s="46"/>
      <c r="J49" s="47"/>
    </row>
    <row r="50">
      <c r="A50" s="37" t="s">
        <v>61</v>
      </c>
      <c r="B50" s="45"/>
      <c r="C50" s="46"/>
      <c r="D50" s="46"/>
      <c r="E50" s="48" t="s">
        <v>98</v>
      </c>
      <c r="F50" s="46"/>
      <c r="G50" s="46"/>
      <c r="H50" s="46"/>
      <c r="I50" s="46"/>
      <c r="J50" s="47"/>
    </row>
    <row r="51" ht="30">
      <c r="A51" s="37" t="s">
        <v>61</v>
      </c>
      <c r="B51" s="45"/>
      <c r="C51" s="46"/>
      <c r="D51" s="46"/>
      <c r="E51" s="48" t="s">
        <v>104</v>
      </c>
      <c r="F51" s="46"/>
      <c r="G51" s="46"/>
      <c r="H51" s="46"/>
      <c r="I51" s="46"/>
      <c r="J51" s="47"/>
    </row>
    <row r="52" ht="135">
      <c r="A52" s="37" t="s">
        <v>69</v>
      </c>
      <c r="B52" s="45"/>
      <c r="C52" s="46"/>
      <c r="D52" s="46"/>
      <c r="E52" s="39" t="s">
        <v>105</v>
      </c>
      <c r="F52" s="46"/>
      <c r="G52" s="46"/>
      <c r="H52" s="46"/>
      <c r="I52" s="46"/>
      <c r="J52" s="47"/>
    </row>
    <row r="53" ht="30">
      <c r="A53" s="37" t="s">
        <v>53</v>
      </c>
      <c r="B53" s="37">
        <v>7</v>
      </c>
      <c r="C53" s="38" t="s">
        <v>106</v>
      </c>
      <c r="D53" s="37" t="s">
        <v>55</v>
      </c>
      <c r="E53" s="39" t="s">
        <v>107</v>
      </c>
      <c r="F53" s="40" t="s">
        <v>103</v>
      </c>
      <c r="G53" s="41">
        <v>1263.01</v>
      </c>
      <c r="H53" s="42">
        <v>0</v>
      </c>
      <c r="I53" s="43">
        <f>ROUND(G53*H53,P4)</f>
        <v>0</v>
      </c>
      <c r="J53" s="40" t="s">
        <v>58</v>
      </c>
      <c r="O53" s="44">
        <f>I53*0.21</f>
        <v>0</v>
      </c>
      <c r="P53">
        <v>3</v>
      </c>
    </row>
    <row r="54" ht="30">
      <c r="A54" s="37" t="s">
        <v>59</v>
      </c>
      <c r="B54" s="45"/>
      <c r="C54" s="46"/>
      <c r="D54" s="46"/>
      <c r="E54" s="39" t="s">
        <v>108</v>
      </c>
      <c r="F54" s="46"/>
      <c r="G54" s="46"/>
      <c r="H54" s="46"/>
      <c r="I54" s="46"/>
      <c r="J54" s="47"/>
    </row>
    <row r="55">
      <c r="A55" s="37" t="s">
        <v>61</v>
      </c>
      <c r="B55" s="45"/>
      <c r="C55" s="46"/>
      <c r="D55" s="46"/>
      <c r="E55" s="48" t="s">
        <v>98</v>
      </c>
      <c r="F55" s="46"/>
      <c r="G55" s="46"/>
      <c r="H55" s="46"/>
      <c r="I55" s="46"/>
      <c r="J55" s="47"/>
    </row>
    <row r="56" ht="30">
      <c r="A56" s="37" t="s">
        <v>61</v>
      </c>
      <c r="B56" s="45"/>
      <c r="C56" s="46"/>
      <c r="D56" s="46"/>
      <c r="E56" s="48" t="s">
        <v>109</v>
      </c>
      <c r="F56" s="46"/>
      <c r="G56" s="46"/>
      <c r="H56" s="46"/>
      <c r="I56" s="46"/>
      <c r="J56" s="47"/>
    </row>
    <row r="57">
      <c r="A57" s="37" t="s">
        <v>61</v>
      </c>
      <c r="B57" s="45"/>
      <c r="C57" s="46"/>
      <c r="D57" s="46"/>
      <c r="E57" s="48" t="s">
        <v>110</v>
      </c>
      <c r="F57" s="46"/>
      <c r="G57" s="46"/>
      <c r="H57" s="46"/>
      <c r="I57" s="46"/>
      <c r="J57" s="47"/>
    </row>
    <row r="58">
      <c r="A58" s="37" t="s">
        <v>61</v>
      </c>
      <c r="B58" s="45"/>
      <c r="C58" s="46"/>
      <c r="D58" s="46"/>
      <c r="E58" s="48" t="s">
        <v>111</v>
      </c>
      <c r="F58" s="46"/>
      <c r="G58" s="46"/>
      <c r="H58" s="46"/>
      <c r="I58" s="46"/>
      <c r="J58" s="47"/>
    </row>
    <row r="59">
      <c r="A59" s="37" t="s">
        <v>61</v>
      </c>
      <c r="B59" s="45"/>
      <c r="C59" s="46"/>
      <c r="D59" s="46"/>
      <c r="E59" s="48" t="s">
        <v>112</v>
      </c>
      <c r="F59" s="46"/>
      <c r="G59" s="46"/>
      <c r="H59" s="46"/>
      <c r="I59" s="46"/>
      <c r="J59" s="47"/>
    </row>
    <row r="60" ht="30">
      <c r="A60" s="37" t="s">
        <v>61</v>
      </c>
      <c r="B60" s="45"/>
      <c r="C60" s="46"/>
      <c r="D60" s="46"/>
      <c r="E60" s="48" t="s">
        <v>113</v>
      </c>
      <c r="F60" s="46"/>
      <c r="G60" s="46"/>
      <c r="H60" s="46"/>
      <c r="I60" s="46"/>
      <c r="J60" s="47"/>
    </row>
    <row r="61" ht="30">
      <c r="A61" s="37" t="s">
        <v>61</v>
      </c>
      <c r="B61" s="45"/>
      <c r="C61" s="46"/>
      <c r="D61" s="46"/>
      <c r="E61" s="48" t="s">
        <v>114</v>
      </c>
      <c r="F61" s="46"/>
      <c r="G61" s="46"/>
      <c r="H61" s="46"/>
      <c r="I61" s="46"/>
      <c r="J61" s="47"/>
    </row>
    <row r="62" ht="30">
      <c r="A62" s="37" t="s">
        <v>61</v>
      </c>
      <c r="B62" s="45"/>
      <c r="C62" s="46"/>
      <c r="D62" s="46"/>
      <c r="E62" s="48" t="s">
        <v>115</v>
      </c>
      <c r="F62" s="46"/>
      <c r="G62" s="46"/>
      <c r="H62" s="46"/>
      <c r="I62" s="46"/>
      <c r="J62" s="47"/>
    </row>
    <row r="63">
      <c r="A63" s="37" t="s">
        <v>61</v>
      </c>
      <c r="B63" s="45"/>
      <c r="C63" s="46"/>
      <c r="D63" s="46"/>
      <c r="E63" s="48" t="s">
        <v>116</v>
      </c>
      <c r="F63" s="46"/>
      <c r="G63" s="46"/>
      <c r="H63" s="46"/>
      <c r="I63" s="46"/>
      <c r="J63" s="47"/>
    </row>
    <row r="64">
      <c r="A64" s="37" t="s">
        <v>61</v>
      </c>
      <c r="B64" s="45"/>
      <c r="C64" s="46"/>
      <c r="D64" s="46"/>
      <c r="E64" s="48" t="s">
        <v>117</v>
      </c>
      <c r="F64" s="46"/>
      <c r="G64" s="46"/>
      <c r="H64" s="46"/>
      <c r="I64" s="46"/>
      <c r="J64" s="47"/>
    </row>
    <row r="65" ht="120">
      <c r="A65" s="37" t="s">
        <v>69</v>
      </c>
      <c r="B65" s="45"/>
      <c r="C65" s="46"/>
      <c r="D65" s="46"/>
      <c r="E65" s="39" t="s">
        <v>118</v>
      </c>
      <c r="F65" s="46"/>
      <c r="G65" s="46"/>
      <c r="H65" s="46"/>
      <c r="I65" s="46"/>
      <c r="J65" s="47"/>
    </row>
    <row r="66">
      <c r="A66" s="37" t="s">
        <v>53</v>
      </c>
      <c r="B66" s="37">
        <v>8</v>
      </c>
      <c r="C66" s="38" t="s">
        <v>119</v>
      </c>
      <c r="D66" s="37" t="s">
        <v>55</v>
      </c>
      <c r="E66" s="39" t="s">
        <v>120</v>
      </c>
      <c r="F66" s="40" t="s">
        <v>103</v>
      </c>
      <c r="G66" s="41">
        <v>165.32300000000001</v>
      </c>
      <c r="H66" s="42">
        <v>0</v>
      </c>
      <c r="I66" s="43">
        <f>ROUND(G66*H66,P4)</f>
        <v>0</v>
      </c>
      <c r="J66" s="40" t="s">
        <v>58</v>
      </c>
      <c r="O66" s="44">
        <f>I66*0.21</f>
        <v>0</v>
      </c>
      <c r="P66">
        <v>3</v>
      </c>
    </row>
    <row r="67" ht="60">
      <c r="A67" s="37" t="s">
        <v>59</v>
      </c>
      <c r="B67" s="45"/>
      <c r="C67" s="46"/>
      <c r="D67" s="46"/>
      <c r="E67" s="39" t="s">
        <v>121</v>
      </c>
      <c r="F67" s="46"/>
      <c r="G67" s="46"/>
      <c r="H67" s="46"/>
      <c r="I67" s="46"/>
      <c r="J67" s="47"/>
    </row>
    <row r="68">
      <c r="A68" s="37" t="s">
        <v>61</v>
      </c>
      <c r="B68" s="45"/>
      <c r="C68" s="46"/>
      <c r="D68" s="46"/>
      <c r="E68" s="48" t="s">
        <v>98</v>
      </c>
      <c r="F68" s="46"/>
      <c r="G68" s="46"/>
      <c r="H68" s="46"/>
      <c r="I68" s="46"/>
      <c r="J68" s="47"/>
    </row>
    <row r="69" ht="30">
      <c r="A69" s="37" t="s">
        <v>61</v>
      </c>
      <c r="B69" s="45"/>
      <c r="C69" s="46"/>
      <c r="D69" s="46"/>
      <c r="E69" s="48" t="s">
        <v>122</v>
      </c>
      <c r="F69" s="46"/>
      <c r="G69" s="46"/>
      <c r="H69" s="46"/>
      <c r="I69" s="46"/>
      <c r="J69" s="47"/>
    </row>
    <row r="70">
      <c r="A70" s="37" t="s">
        <v>61</v>
      </c>
      <c r="B70" s="45"/>
      <c r="C70" s="46"/>
      <c r="D70" s="46"/>
      <c r="E70" s="48" t="s">
        <v>123</v>
      </c>
      <c r="F70" s="46"/>
      <c r="G70" s="46"/>
      <c r="H70" s="46"/>
      <c r="I70" s="46"/>
      <c r="J70" s="47"/>
    </row>
    <row r="71">
      <c r="A71" s="37" t="s">
        <v>61</v>
      </c>
      <c r="B71" s="45"/>
      <c r="C71" s="46"/>
      <c r="D71" s="46"/>
      <c r="E71" s="48" t="s">
        <v>124</v>
      </c>
      <c r="F71" s="46"/>
      <c r="G71" s="46"/>
      <c r="H71" s="46"/>
      <c r="I71" s="46"/>
      <c r="J71" s="47"/>
    </row>
    <row r="72">
      <c r="A72" s="37" t="s">
        <v>61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 ht="120">
      <c r="A73" s="37" t="s">
        <v>69</v>
      </c>
      <c r="B73" s="45"/>
      <c r="C73" s="46"/>
      <c r="D73" s="46"/>
      <c r="E73" s="39" t="s">
        <v>118</v>
      </c>
      <c r="F73" s="46"/>
      <c r="G73" s="46"/>
      <c r="H73" s="46"/>
      <c r="I73" s="46"/>
      <c r="J73" s="47"/>
    </row>
    <row r="74">
      <c r="A74" s="37" t="s">
        <v>53</v>
      </c>
      <c r="B74" s="37">
        <v>9</v>
      </c>
      <c r="C74" s="38" t="s">
        <v>126</v>
      </c>
      <c r="D74" s="37" t="s">
        <v>55</v>
      </c>
      <c r="E74" s="39" t="s">
        <v>127</v>
      </c>
      <c r="F74" s="40" t="s">
        <v>103</v>
      </c>
      <c r="G74" s="41">
        <v>9.1500000000000004</v>
      </c>
      <c r="H74" s="42">
        <v>0</v>
      </c>
      <c r="I74" s="43">
        <f>ROUND(G74*H74,P4)</f>
        <v>0</v>
      </c>
      <c r="J74" s="40" t="s">
        <v>58</v>
      </c>
      <c r="O74" s="44">
        <f>I74*0.21</f>
        <v>0</v>
      </c>
      <c r="P74">
        <v>3</v>
      </c>
    </row>
    <row r="75">
      <c r="A75" s="37" t="s">
        <v>59</v>
      </c>
      <c r="B75" s="45"/>
      <c r="C75" s="46"/>
      <c r="D75" s="46"/>
      <c r="E75" s="39" t="s">
        <v>97</v>
      </c>
      <c r="F75" s="46"/>
      <c r="G75" s="46"/>
      <c r="H75" s="46"/>
      <c r="I75" s="46"/>
      <c r="J75" s="47"/>
    </row>
    <row r="76">
      <c r="A76" s="37" t="s">
        <v>61</v>
      </c>
      <c r="B76" s="45"/>
      <c r="C76" s="46"/>
      <c r="D76" s="46"/>
      <c r="E76" s="48" t="s">
        <v>98</v>
      </c>
      <c r="F76" s="46"/>
      <c r="G76" s="46"/>
      <c r="H76" s="46"/>
      <c r="I76" s="46"/>
      <c r="J76" s="47"/>
    </row>
    <row r="77" ht="30">
      <c r="A77" s="37" t="s">
        <v>61</v>
      </c>
      <c r="B77" s="45"/>
      <c r="C77" s="46"/>
      <c r="D77" s="46"/>
      <c r="E77" s="48" t="s">
        <v>128</v>
      </c>
      <c r="F77" s="46"/>
      <c r="G77" s="46"/>
      <c r="H77" s="46"/>
      <c r="I77" s="46"/>
      <c r="J77" s="47"/>
    </row>
    <row r="78" ht="120">
      <c r="A78" s="37" t="s">
        <v>69</v>
      </c>
      <c r="B78" s="45"/>
      <c r="C78" s="46"/>
      <c r="D78" s="46"/>
      <c r="E78" s="39" t="s">
        <v>118</v>
      </c>
      <c r="F78" s="46"/>
      <c r="G78" s="46"/>
      <c r="H78" s="46"/>
      <c r="I78" s="46"/>
      <c r="J78" s="47"/>
    </row>
    <row r="79">
      <c r="A79" s="37" t="s">
        <v>53</v>
      </c>
      <c r="B79" s="37">
        <v>10</v>
      </c>
      <c r="C79" s="38" t="s">
        <v>129</v>
      </c>
      <c r="D79" s="37" t="s">
        <v>55</v>
      </c>
      <c r="E79" s="39" t="s">
        <v>130</v>
      </c>
      <c r="F79" s="40" t="s">
        <v>131</v>
      </c>
      <c r="G79" s="41">
        <v>160</v>
      </c>
      <c r="H79" s="42">
        <v>0</v>
      </c>
      <c r="I79" s="43">
        <f>ROUND(G79*H79,P4)</f>
        <v>0</v>
      </c>
      <c r="J79" s="40" t="s">
        <v>58</v>
      </c>
      <c r="O79" s="44">
        <f>I79*0.21</f>
        <v>0</v>
      </c>
      <c r="P79">
        <v>3</v>
      </c>
    </row>
    <row r="80">
      <c r="A80" s="37" t="s">
        <v>59</v>
      </c>
      <c r="B80" s="45"/>
      <c r="C80" s="46"/>
      <c r="D80" s="46"/>
      <c r="E80" s="39" t="s">
        <v>97</v>
      </c>
      <c r="F80" s="46"/>
      <c r="G80" s="46"/>
      <c r="H80" s="46"/>
      <c r="I80" s="46"/>
      <c r="J80" s="47"/>
    </row>
    <row r="81">
      <c r="A81" s="37" t="s">
        <v>61</v>
      </c>
      <c r="B81" s="45"/>
      <c r="C81" s="46"/>
      <c r="D81" s="46"/>
      <c r="E81" s="48" t="s">
        <v>98</v>
      </c>
      <c r="F81" s="46"/>
      <c r="G81" s="46"/>
      <c r="H81" s="46"/>
      <c r="I81" s="46"/>
      <c r="J81" s="47"/>
    </row>
    <row r="82" ht="30">
      <c r="A82" s="37" t="s">
        <v>61</v>
      </c>
      <c r="B82" s="45"/>
      <c r="C82" s="46"/>
      <c r="D82" s="46"/>
      <c r="E82" s="48" t="s">
        <v>132</v>
      </c>
      <c r="F82" s="46"/>
      <c r="G82" s="46"/>
      <c r="H82" s="46"/>
      <c r="I82" s="46"/>
      <c r="J82" s="47"/>
    </row>
    <row r="83" ht="120">
      <c r="A83" s="37" t="s">
        <v>69</v>
      </c>
      <c r="B83" s="45"/>
      <c r="C83" s="46"/>
      <c r="D83" s="46"/>
      <c r="E83" s="39" t="s">
        <v>118</v>
      </c>
      <c r="F83" s="46"/>
      <c r="G83" s="46"/>
      <c r="H83" s="46"/>
      <c r="I83" s="46"/>
      <c r="J83" s="47"/>
    </row>
    <row r="84">
      <c r="A84" s="37" t="s">
        <v>53</v>
      </c>
      <c r="B84" s="37">
        <v>11</v>
      </c>
      <c r="C84" s="38" t="s">
        <v>133</v>
      </c>
      <c r="D84" s="37" t="s">
        <v>55</v>
      </c>
      <c r="E84" s="39" t="s">
        <v>134</v>
      </c>
      <c r="F84" s="40" t="s">
        <v>103</v>
      </c>
      <c r="G84" s="41">
        <v>762.54999999999995</v>
      </c>
      <c r="H84" s="42">
        <v>0</v>
      </c>
      <c r="I84" s="43">
        <f>ROUND(G84*H84,P4)</f>
        <v>0</v>
      </c>
      <c r="J84" s="40" t="s">
        <v>58</v>
      </c>
      <c r="O84" s="44">
        <f>I84*0.21</f>
        <v>0</v>
      </c>
      <c r="P84">
        <v>3</v>
      </c>
    </row>
    <row r="85" ht="90">
      <c r="A85" s="37" t="s">
        <v>59</v>
      </c>
      <c r="B85" s="45"/>
      <c r="C85" s="46"/>
      <c r="D85" s="46"/>
      <c r="E85" s="39" t="s">
        <v>135</v>
      </c>
      <c r="F85" s="46"/>
      <c r="G85" s="46"/>
      <c r="H85" s="46"/>
      <c r="I85" s="46"/>
      <c r="J85" s="47"/>
    </row>
    <row r="86">
      <c r="A86" s="37" t="s">
        <v>61</v>
      </c>
      <c r="B86" s="45"/>
      <c r="C86" s="46"/>
      <c r="D86" s="46"/>
      <c r="E86" s="48" t="s">
        <v>98</v>
      </c>
      <c r="F86" s="46"/>
      <c r="G86" s="46"/>
      <c r="H86" s="46"/>
      <c r="I86" s="46"/>
      <c r="J86" s="47"/>
    </row>
    <row r="87" ht="30">
      <c r="A87" s="37" t="s">
        <v>61</v>
      </c>
      <c r="B87" s="45"/>
      <c r="C87" s="46"/>
      <c r="D87" s="46"/>
      <c r="E87" s="48" t="s">
        <v>136</v>
      </c>
      <c r="F87" s="46"/>
      <c r="G87" s="46"/>
      <c r="H87" s="46"/>
      <c r="I87" s="46"/>
      <c r="J87" s="47"/>
    </row>
    <row r="88" ht="30">
      <c r="A88" s="37" t="s">
        <v>61</v>
      </c>
      <c r="B88" s="45"/>
      <c r="C88" s="46"/>
      <c r="D88" s="46"/>
      <c r="E88" s="48" t="s">
        <v>137</v>
      </c>
      <c r="F88" s="46"/>
      <c r="G88" s="46"/>
      <c r="H88" s="46"/>
      <c r="I88" s="46"/>
      <c r="J88" s="47"/>
    </row>
    <row r="89">
      <c r="A89" s="37" t="s">
        <v>61</v>
      </c>
      <c r="B89" s="45"/>
      <c r="C89" s="46"/>
      <c r="D89" s="46"/>
      <c r="E89" s="48" t="s">
        <v>138</v>
      </c>
      <c r="F89" s="46"/>
      <c r="G89" s="46"/>
      <c r="H89" s="46"/>
      <c r="I89" s="46"/>
      <c r="J89" s="47"/>
    </row>
    <row r="90" ht="120">
      <c r="A90" s="37" t="s">
        <v>69</v>
      </c>
      <c r="B90" s="45"/>
      <c r="C90" s="46"/>
      <c r="D90" s="46"/>
      <c r="E90" s="39" t="s">
        <v>118</v>
      </c>
      <c r="F90" s="46"/>
      <c r="G90" s="46"/>
      <c r="H90" s="46"/>
      <c r="I90" s="46"/>
      <c r="J90" s="47"/>
    </row>
    <row r="91">
      <c r="A91" s="37" t="s">
        <v>53</v>
      </c>
      <c r="B91" s="37">
        <v>12</v>
      </c>
      <c r="C91" s="38" t="s">
        <v>139</v>
      </c>
      <c r="D91" s="37" t="s">
        <v>55</v>
      </c>
      <c r="E91" s="39" t="s">
        <v>140</v>
      </c>
      <c r="F91" s="40" t="s">
        <v>131</v>
      </c>
      <c r="G91" s="41">
        <v>4580</v>
      </c>
      <c r="H91" s="42">
        <v>0</v>
      </c>
      <c r="I91" s="43">
        <f>ROUND(G91*H91,P4)</f>
        <v>0</v>
      </c>
      <c r="J91" s="40" t="s">
        <v>58</v>
      </c>
      <c r="O91" s="44">
        <f>I91*0.21</f>
        <v>0</v>
      </c>
      <c r="P91">
        <v>3</v>
      </c>
    </row>
    <row r="92" ht="30">
      <c r="A92" s="37" t="s">
        <v>59</v>
      </c>
      <c r="B92" s="45"/>
      <c r="C92" s="46"/>
      <c r="D92" s="46"/>
      <c r="E92" s="39" t="s">
        <v>141</v>
      </c>
      <c r="F92" s="46"/>
      <c r="G92" s="46"/>
      <c r="H92" s="46"/>
      <c r="I92" s="46"/>
      <c r="J92" s="47"/>
    </row>
    <row r="93">
      <c r="A93" s="37" t="s">
        <v>61</v>
      </c>
      <c r="B93" s="45"/>
      <c r="C93" s="46"/>
      <c r="D93" s="46"/>
      <c r="E93" s="48" t="s">
        <v>142</v>
      </c>
      <c r="F93" s="46"/>
      <c r="G93" s="46"/>
      <c r="H93" s="46"/>
      <c r="I93" s="46"/>
      <c r="J93" s="47"/>
    </row>
    <row r="94" ht="60">
      <c r="A94" s="37" t="s">
        <v>61</v>
      </c>
      <c r="B94" s="45"/>
      <c r="C94" s="46"/>
      <c r="D94" s="46"/>
      <c r="E94" s="48" t="s">
        <v>143</v>
      </c>
      <c r="F94" s="46"/>
      <c r="G94" s="46"/>
      <c r="H94" s="46"/>
      <c r="I94" s="46"/>
      <c r="J94" s="47"/>
    </row>
    <row r="95" ht="75">
      <c r="A95" s="37" t="s">
        <v>69</v>
      </c>
      <c r="B95" s="45"/>
      <c r="C95" s="46"/>
      <c r="D95" s="46"/>
      <c r="E95" s="39" t="s">
        <v>144</v>
      </c>
      <c r="F95" s="46"/>
      <c r="G95" s="46"/>
      <c r="H95" s="46"/>
      <c r="I95" s="46"/>
      <c r="J95" s="47"/>
    </row>
    <row r="96">
      <c r="A96" s="37" t="s">
        <v>53</v>
      </c>
      <c r="B96" s="37">
        <v>13</v>
      </c>
      <c r="C96" s="38" t="s">
        <v>145</v>
      </c>
      <c r="D96" s="37" t="s">
        <v>55</v>
      </c>
      <c r="E96" s="39" t="s">
        <v>146</v>
      </c>
      <c r="F96" s="40" t="s">
        <v>103</v>
      </c>
      <c r="G96" s="41">
        <v>125</v>
      </c>
      <c r="H96" s="42">
        <v>0</v>
      </c>
      <c r="I96" s="43">
        <f>ROUND(G96*H96,P4)</f>
        <v>0</v>
      </c>
      <c r="J96" s="40" t="s">
        <v>58</v>
      </c>
      <c r="O96" s="44">
        <f>I96*0.21</f>
        <v>0</v>
      </c>
      <c r="P96">
        <v>3</v>
      </c>
    </row>
    <row r="97">
      <c r="A97" s="37" t="s">
        <v>59</v>
      </c>
      <c r="B97" s="45"/>
      <c r="C97" s="46"/>
      <c r="D97" s="46"/>
      <c r="E97" s="39" t="s">
        <v>97</v>
      </c>
      <c r="F97" s="46"/>
      <c r="G97" s="46"/>
      <c r="H97" s="46"/>
      <c r="I97" s="46"/>
      <c r="J97" s="47"/>
    </row>
    <row r="98">
      <c r="A98" s="37" t="s">
        <v>61</v>
      </c>
      <c r="B98" s="45"/>
      <c r="C98" s="46"/>
      <c r="D98" s="46"/>
      <c r="E98" s="48" t="s">
        <v>98</v>
      </c>
      <c r="F98" s="46"/>
      <c r="G98" s="46"/>
      <c r="H98" s="46"/>
      <c r="I98" s="46"/>
      <c r="J98" s="47"/>
    </row>
    <row r="99">
      <c r="A99" s="37" t="s">
        <v>61</v>
      </c>
      <c r="B99" s="45"/>
      <c r="C99" s="46"/>
      <c r="D99" s="46"/>
      <c r="E99" s="48" t="s">
        <v>147</v>
      </c>
      <c r="F99" s="46"/>
      <c r="G99" s="46"/>
      <c r="H99" s="46"/>
      <c r="I99" s="46"/>
      <c r="J99" s="47"/>
    </row>
    <row r="100" ht="409.5">
      <c r="A100" s="37" t="s">
        <v>69</v>
      </c>
      <c r="B100" s="45"/>
      <c r="C100" s="46"/>
      <c r="D100" s="46"/>
      <c r="E100" s="39" t="s">
        <v>148</v>
      </c>
      <c r="F100" s="46"/>
      <c r="G100" s="46"/>
      <c r="H100" s="46"/>
      <c r="I100" s="46"/>
      <c r="J100" s="47"/>
    </row>
    <row r="101">
      <c r="A101" s="37" t="s">
        <v>53</v>
      </c>
      <c r="B101" s="37">
        <v>14</v>
      </c>
      <c r="C101" s="38" t="s">
        <v>149</v>
      </c>
      <c r="D101" s="37" t="s">
        <v>55</v>
      </c>
      <c r="E101" s="39" t="s">
        <v>150</v>
      </c>
      <c r="F101" s="40" t="s">
        <v>103</v>
      </c>
      <c r="G101" s="41">
        <v>1448.54</v>
      </c>
      <c r="H101" s="42">
        <v>0</v>
      </c>
      <c r="I101" s="43">
        <f>ROUND(G101*H101,P4)</f>
        <v>0</v>
      </c>
      <c r="J101" s="40" t="s">
        <v>58</v>
      </c>
      <c r="O101" s="44">
        <f>I101*0.21</f>
        <v>0</v>
      </c>
      <c r="P101">
        <v>3</v>
      </c>
    </row>
    <row r="102" ht="60">
      <c r="A102" s="37" t="s">
        <v>59</v>
      </c>
      <c r="B102" s="45"/>
      <c r="C102" s="46"/>
      <c r="D102" s="46"/>
      <c r="E102" s="39" t="s">
        <v>151</v>
      </c>
      <c r="F102" s="46"/>
      <c r="G102" s="46"/>
      <c r="H102" s="46"/>
      <c r="I102" s="46"/>
      <c r="J102" s="47"/>
    </row>
    <row r="103">
      <c r="A103" s="37" t="s">
        <v>61</v>
      </c>
      <c r="B103" s="45"/>
      <c r="C103" s="46"/>
      <c r="D103" s="46"/>
      <c r="E103" s="48" t="s">
        <v>152</v>
      </c>
      <c r="F103" s="46"/>
      <c r="G103" s="46"/>
      <c r="H103" s="46"/>
      <c r="I103" s="46"/>
      <c r="J103" s="47"/>
    </row>
    <row r="104" ht="30">
      <c r="A104" s="37" t="s">
        <v>61</v>
      </c>
      <c r="B104" s="45"/>
      <c r="C104" s="46"/>
      <c r="D104" s="46"/>
      <c r="E104" s="48" t="s">
        <v>153</v>
      </c>
      <c r="F104" s="46"/>
      <c r="G104" s="46"/>
      <c r="H104" s="46"/>
      <c r="I104" s="46"/>
      <c r="J104" s="47"/>
    </row>
    <row r="105" ht="409.5">
      <c r="A105" s="37" t="s">
        <v>69</v>
      </c>
      <c r="B105" s="45"/>
      <c r="C105" s="46"/>
      <c r="D105" s="46"/>
      <c r="E105" s="39" t="s">
        <v>148</v>
      </c>
      <c r="F105" s="46"/>
      <c r="G105" s="46"/>
      <c r="H105" s="46"/>
      <c r="I105" s="46"/>
      <c r="J105" s="47"/>
    </row>
    <row r="106">
      <c r="A106" s="37" t="s">
        <v>53</v>
      </c>
      <c r="B106" s="37">
        <v>15</v>
      </c>
      <c r="C106" s="38" t="s">
        <v>154</v>
      </c>
      <c r="D106" s="37" t="s">
        <v>55</v>
      </c>
      <c r="E106" s="39" t="s">
        <v>155</v>
      </c>
      <c r="F106" s="40" t="s">
        <v>103</v>
      </c>
      <c r="G106" s="41">
        <v>388.25</v>
      </c>
      <c r="H106" s="42">
        <v>0</v>
      </c>
      <c r="I106" s="43">
        <f>ROUND(G106*H106,P4)</f>
        <v>0</v>
      </c>
      <c r="J106" s="40" t="s">
        <v>58</v>
      </c>
      <c r="O106" s="44">
        <f>I106*0.21</f>
        <v>0</v>
      </c>
      <c r="P106">
        <v>3</v>
      </c>
    </row>
    <row r="107" ht="30">
      <c r="A107" s="37" t="s">
        <v>59</v>
      </c>
      <c r="B107" s="45"/>
      <c r="C107" s="46"/>
      <c r="D107" s="46"/>
      <c r="E107" s="39" t="s">
        <v>156</v>
      </c>
      <c r="F107" s="46"/>
      <c r="G107" s="46"/>
      <c r="H107" s="46"/>
      <c r="I107" s="46"/>
      <c r="J107" s="47"/>
    </row>
    <row r="108">
      <c r="A108" s="37" t="s">
        <v>61</v>
      </c>
      <c r="B108" s="45"/>
      <c r="C108" s="46"/>
      <c r="D108" s="46"/>
      <c r="E108" s="48" t="s">
        <v>157</v>
      </c>
      <c r="F108" s="46"/>
      <c r="G108" s="46"/>
      <c r="H108" s="46"/>
      <c r="I108" s="46"/>
      <c r="J108" s="47"/>
    </row>
    <row r="109" ht="405">
      <c r="A109" s="37" t="s">
        <v>69</v>
      </c>
      <c r="B109" s="45"/>
      <c r="C109" s="46"/>
      <c r="D109" s="46"/>
      <c r="E109" s="39" t="s">
        <v>158</v>
      </c>
      <c r="F109" s="46"/>
      <c r="G109" s="46"/>
      <c r="H109" s="46"/>
      <c r="I109" s="46"/>
      <c r="J109" s="47"/>
    </row>
    <row r="110">
      <c r="A110" s="37" t="s">
        <v>53</v>
      </c>
      <c r="B110" s="37">
        <v>16</v>
      </c>
      <c r="C110" s="38" t="s">
        <v>159</v>
      </c>
      <c r="D110" s="37" t="s">
        <v>55</v>
      </c>
      <c r="E110" s="39" t="s">
        <v>160</v>
      </c>
      <c r="F110" s="40" t="s">
        <v>103</v>
      </c>
      <c r="G110" s="41">
        <v>181.06800000000001</v>
      </c>
      <c r="H110" s="42">
        <v>0</v>
      </c>
      <c r="I110" s="43">
        <f>ROUND(G110*H110,P4)</f>
        <v>0</v>
      </c>
      <c r="J110" s="40" t="s">
        <v>58</v>
      </c>
      <c r="O110" s="44">
        <f>I110*0.21</f>
        <v>0</v>
      </c>
      <c r="P110">
        <v>3</v>
      </c>
    </row>
    <row r="111" ht="30">
      <c r="A111" s="37" t="s">
        <v>59</v>
      </c>
      <c r="B111" s="45"/>
      <c r="C111" s="46"/>
      <c r="D111" s="46"/>
      <c r="E111" s="39" t="s">
        <v>161</v>
      </c>
      <c r="F111" s="46"/>
      <c r="G111" s="46"/>
      <c r="H111" s="46"/>
      <c r="I111" s="46"/>
      <c r="J111" s="47"/>
    </row>
    <row r="112">
      <c r="A112" s="37" t="s">
        <v>61</v>
      </c>
      <c r="B112" s="45"/>
      <c r="C112" s="46"/>
      <c r="D112" s="46"/>
      <c r="E112" s="48" t="s">
        <v>98</v>
      </c>
      <c r="F112" s="46"/>
      <c r="G112" s="46"/>
      <c r="H112" s="46"/>
      <c r="I112" s="46"/>
      <c r="J112" s="47"/>
    </row>
    <row r="113" ht="30">
      <c r="A113" s="37" t="s">
        <v>61</v>
      </c>
      <c r="B113" s="45"/>
      <c r="C113" s="46"/>
      <c r="D113" s="46"/>
      <c r="E113" s="48" t="s">
        <v>162</v>
      </c>
      <c r="F113" s="46"/>
      <c r="G113" s="46"/>
      <c r="H113" s="46"/>
      <c r="I113" s="46"/>
      <c r="J113" s="47"/>
    </row>
    <row r="114">
      <c r="A114" s="37" t="s">
        <v>61</v>
      </c>
      <c r="B114" s="45"/>
      <c r="C114" s="46"/>
      <c r="D114" s="46"/>
      <c r="E114" s="48" t="s">
        <v>163</v>
      </c>
      <c r="F114" s="46"/>
      <c r="G114" s="46"/>
      <c r="H114" s="46"/>
      <c r="I114" s="46"/>
      <c r="J114" s="47"/>
    </row>
    <row r="115">
      <c r="A115" s="37" t="s">
        <v>61</v>
      </c>
      <c r="B115" s="45"/>
      <c r="C115" s="46"/>
      <c r="D115" s="46"/>
      <c r="E115" s="48" t="s">
        <v>164</v>
      </c>
      <c r="F115" s="46"/>
      <c r="G115" s="46"/>
      <c r="H115" s="46"/>
      <c r="I115" s="46"/>
      <c r="J115" s="47"/>
    </row>
    <row r="116">
      <c r="A116" s="37" t="s">
        <v>61</v>
      </c>
      <c r="B116" s="45"/>
      <c r="C116" s="46"/>
      <c r="D116" s="46"/>
      <c r="E116" s="48" t="s">
        <v>165</v>
      </c>
      <c r="F116" s="46"/>
      <c r="G116" s="46"/>
      <c r="H116" s="46"/>
      <c r="I116" s="46"/>
      <c r="J116" s="47"/>
    </row>
    <row r="117" ht="405">
      <c r="A117" s="37" t="s">
        <v>69</v>
      </c>
      <c r="B117" s="45"/>
      <c r="C117" s="46"/>
      <c r="D117" s="46"/>
      <c r="E117" s="39" t="s">
        <v>166</v>
      </c>
      <c r="F117" s="46"/>
      <c r="G117" s="46"/>
      <c r="H117" s="46"/>
      <c r="I117" s="46"/>
      <c r="J117" s="47"/>
    </row>
    <row r="118">
      <c r="A118" s="37" t="s">
        <v>53</v>
      </c>
      <c r="B118" s="37">
        <v>17</v>
      </c>
      <c r="C118" s="38" t="s">
        <v>167</v>
      </c>
      <c r="D118" s="37" t="s">
        <v>55</v>
      </c>
      <c r="E118" s="39" t="s">
        <v>168</v>
      </c>
      <c r="F118" s="40" t="s">
        <v>96</v>
      </c>
      <c r="G118" s="41">
        <v>1246.5</v>
      </c>
      <c r="H118" s="42">
        <v>0</v>
      </c>
      <c r="I118" s="43">
        <f>ROUND(G118*H118,P4)</f>
        <v>0</v>
      </c>
      <c r="J118" s="40" t="s">
        <v>58</v>
      </c>
      <c r="O118" s="44">
        <f>I118*0.21</f>
        <v>0</v>
      </c>
      <c r="P118">
        <v>3</v>
      </c>
    </row>
    <row r="119">
      <c r="A119" s="37" t="s">
        <v>59</v>
      </c>
      <c r="B119" s="45"/>
      <c r="C119" s="46"/>
      <c r="D119" s="46"/>
      <c r="E119" s="39" t="s">
        <v>97</v>
      </c>
      <c r="F119" s="46"/>
      <c r="G119" s="46"/>
      <c r="H119" s="46"/>
      <c r="I119" s="46"/>
      <c r="J119" s="47"/>
    </row>
    <row r="120">
      <c r="A120" s="37" t="s">
        <v>61</v>
      </c>
      <c r="B120" s="45"/>
      <c r="C120" s="46"/>
      <c r="D120" s="46"/>
      <c r="E120" s="48" t="s">
        <v>98</v>
      </c>
      <c r="F120" s="46"/>
      <c r="G120" s="46"/>
      <c r="H120" s="46"/>
      <c r="I120" s="46"/>
      <c r="J120" s="47"/>
    </row>
    <row r="121" ht="30">
      <c r="A121" s="37" t="s">
        <v>61</v>
      </c>
      <c r="B121" s="45"/>
      <c r="C121" s="46"/>
      <c r="D121" s="46"/>
      <c r="E121" s="48" t="s">
        <v>169</v>
      </c>
      <c r="F121" s="46"/>
      <c r="G121" s="46"/>
      <c r="H121" s="46"/>
      <c r="I121" s="46"/>
      <c r="J121" s="47"/>
    </row>
    <row r="122" ht="120">
      <c r="A122" s="37" t="s">
        <v>69</v>
      </c>
      <c r="B122" s="45"/>
      <c r="C122" s="46"/>
      <c r="D122" s="46"/>
      <c r="E122" s="39" t="s">
        <v>170</v>
      </c>
      <c r="F122" s="46"/>
      <c r="G122" s="46"/>
      <c r="H122" s="46"/>
      <c r="I122" s="46"/>
      <c r="J122" s="47"/>
    </row>
    <row r="123">
      <c r="A123" s="37" t="s">
        <v>53</v>
      </c>
      <c r="B123" s="37">
        <v>18</v>
      </c>
      <c r="C123" s="38" t="s">
        <v>171</v>
      </c>
      <c r="D123" s="37" t="s">
        <v>55</v>
      </c>
      <c r="E123" s="39" t="s">
        <v>172</v>
      </c>
      <c r="F123" s="40" t="s">
        <v>131</v>
      </c>
      <c r="G123" s="41">
        <v>1873</v>
      </c>
      <c r="H123" s="42">
        <v>0</v>
      </c>
      <c r="I123" s="43">
        <f>ROUND(G123*H123,P4)</f>
        <v>0</v>
      </c>
      <c r="J123" s="40" t="s">
        <v>58</v>
      </c>
      <c r="O123" s="44">
        <f>I123*0.21</f>
        <v>0</v>
      </c>
      <c r="P123">
        <v>3</v>
      </c>
    </row>
    <row r="124">
      <c r="A124" s="37" t="s">
        <v>59</v>
      </c>
      <c r="B124" s="45"/>
      <c r="C124" s="46"/>
      <c r="D124" s="46"/>
      <c r="E124" s="39" t="s">
        <v>97</v>
      </c>
      <c r="F124" s="46"/>
      <c r="G124" s="46"/>
      <c r="H124" s="46"/>
      <c r="I124" s="46"/>
      <c r="J124" s="47"/>
    </row>
    <row r="125">
      <c r="A125" s="37" t="s">
        <v>61</v>
      </c>
      <c r="B125" s="45"/>
      <c r="C125" s="46"/>
      <c r="D125" s="46"/>
      <c r="E125" s="48" t="s">
        <v>98</v>
      </c>
      <c r="F125" s="46"/>
      <c r="G125" s="46"/>
      <c r="H125" s="46"/>
      <c r="I125" s="46"/>
      <c r="J125" s="47"/>
    </row>
    <row r="126" ht="30">
      <c r="A126" s="37" t="s">
        <v>61</v>
      </c>
      <c r="B126" s="45"/>
      <c r="C126" s="46"/>
      <c r="D126" s="46"/>
      <c r="E126" s="48" t="s">
        <v>173</v>
      </c>
      <c r="F126" s="46"/>
      <c r="G126" s="46"/>
      <c r="H126" s="46"/>
      <c r="I126" s="46"/>
      <c r="J126" s="47"/>
    </row>
    <row r="127" ht="120">
      <c r="A127" s="37" t="s">
        <v>69</v>
      </c>
      <c r="B127" s="45"/>
      <c r="C127" s="46"/>
      <c r="D127" s="46"/>
      <c r="E127" s="39" t="s">
        <v>170</v>
      </c>
      <c r="F127" s="46"/>
      <c r="G127" s="46"/>
      <c r="H127" s="46"/>
      <c r="I127" s="46"/>
      <c r="J127" s="47"/>
    </row>
    <row r="128">
      <c r="A128" s="37" t="s">
        <v>53</v>
      </c>
      <c r="B128" s="37">
        <v>19</v>
      </c>
      <c r="C128" s="38" t="s">
        <v>174</v>
      </c>
      <c r="D128" s="37" t="s">
        <v>55</v>
      </c>
      <c r="E128" s="39" t="s">
        <v>175</v>
      </c>
      <c r="F128" s="40" t="s">
        <v>176</v>
      </c>
      <c r="G128" s="41">
        <v>8</v>
      </c>
      <c r="H128" s="42">
        <v>0</v>
      </c>
      <c r="I128" s="43">
        <f>ROUND(G128*H128,P4)</f>
        <v>0</v>
      </c>
      <c r="J128" s="40" t="s">
        <v>58</v>
      </c>
      <c r="O128" s="44">
        <f>I128*0.21</f>
        <v>0</v>
      </c>
      <c r="P128">
        <v>3</v>
      </c>
    </row>
    <row r="129">
      <c r="A129" s="37" t="s">
        <v>59</v>
      </c>
      <c r="B129" s="45"/>
      <c r="C129" s="46"/>
      <c r="D129" s="46"/>
      <c r="E129" s="39" t="s">
        <v>177</v>
      </c>
      <c r="F129" s="46"/>
      <c r="G129" s="46"/>
      <c r="H129" s="46"/>
      <c r="I129" s="46"/>
      <c r="J129" s="47"/>
    </row>
    <row r="130">
      <c r="A130" s="37" t="s">
        <v>61</v>
      </c>
      <c r="B130" s="45"/>
      <c r="C130" s="46"/>
      <c r="D130" s="46"/>
      <c r="E130" s="48" t="s">
        <v>178</v>
      </c>
      <c r="F130" s="46"/>
      <c r="G130" s="46"/>
      <c r="H130" s="46"/>
      <c r="I130" s="46"/>
      <c r="J130" s="47"/>
    </row>
    <row r="131">
      <c r="A131" s="37" t="s">
        <v>61</v>
      </c>
      <c r="B131" s="45"/>
      <c r="C131" s="46"/>
      <c r="D131" s="46"/>
      <c r="E131" s="48" t="s">
        <v>179</v>
      </c>
      <c r="F131" s="46"/>
      <c r="G131" s="46"/>
      <c r="H131" s="46"/>
      <c r="I131" s="46"/>
      <c r="J131" s="47"/>
    </row>
    <row r="132" ht="120">
      <c r="A132" s="37" t="s">
        <v>69</v>
      </c>
      <c r="B132" s="45"/>
      <c r="C132" s="46"/>
      <c r="D132" s="46"/>
      <c r="E132" s="39" t="s">
        <v>170</v>
      </c>
      <c r="F132" s="46"/>
      <c r="G132" s="46"/>
      <c r="H132" s="46"/>
      <c r="I132" s="46"/>
      <c r="J132" s="47"/>
    </row>
    <row r="133">
      <c r="A133" s="37" t="s">
        <v>53</v>
      </c>
      <c r="B133" s="37">
        <v>20</v>
      </c>
      <c r="C133" s="38" t="s">
        <v>180</v>
      </c>
      <c r="D133" s="37" t="s">
        <v>55</v>
      </c>
      <c r="E133" s="39" t="s">
        <v>181</v>
      </c>
      <c r="F133" s="40" t="s">
        <v>131</v>
      </c>
      <c r="G133" s="41">
        <v>60</v>
      </c>
      <c r="H133" s="42">
        <v>0</v>
      </c>
      <c r="I133" s="43">
        <f>ROUND(G133*H133,P4)</f>
        <v>0</v>
      </c>
      <c r="J133" s="40" t="s">
        <v>58</v>
      </c>
      <c r="O133" s="44">
        <f>I133*0.21</f>
        <v>0</v>
      </c>
      <c r="P133">
        <v>3</v>
      </c>
    </row>
    <row r="134">
      <c r="A134" s="37" t="s">
        <v>59</v>
      </c>
      <c r="B134" s="45"/>
      <c r="C134" s="46"/>
      <c r="D134" s="46"/>
      <c r="E134" s="39" t="s">
        <v>177</v>
      </c>
      <c r="F134" s="46"/>
      <c r="G134" s="46"/>
      <c r="H134" s="46"/>
      <c r="I134" s="46"/>
      <c r="J134" s="47"/>
    </row>
    <row r="135">
      <c r="A135" s="37" t="s">
        <v>61</v>
      </c>
      <c r="B135" s="45"/>
      <c r="C135" s="46"/>
      <c r="D135" s="46"/>
      <c r="E135" s="48" t="s">
        <v>178</v>
      </c>
      <c r="F135" s="46"/>
      <c r="G135" s="46"/>
      <c r="H135" s="46"/>
      <c r="I135" s="46"/>
      <c r="J135" s="47"/>
    </row>
    <row r="136">
      <c r="A136" s="37" t="s">
        <v>61</v>
      </c>
      <c r="B136" s="45"/>
      <c r="C136" s="46"/>
      <c r="D136" s="46"/>
      <c r="E136" s="48" t="s">
        <v>182</v>
      </c>
      <c r="F136" s="46"/>
      <c r="G136" s="46"/>
      <c r="H136" s="46"/>
      <c r="I136" s="46"/>
      <c r="J136" s="47"/>
    </row>
    <row r="137" ht="120">
      <c r="A137" s="37" t="s">
        <v>69</v>
      </c>
      <c r="B137" s="45"/>
      <c r="C137" s="46"/>
      <c r="D137" s="46"/>
      <c r="E137" s="39" t="s">
        <v>170</v>
      </c>
      <c r="F137" s="46"/>
      <c r="G137" s="46"/>
      <c r="H137" s="46"/>
      <c r="I137" s="46"/>
      <c r="J137" s="47"/>
    </row>
    <row r="138">
      <c r="A138" s="37" t="s">
        <v>53</v>
      </c>
      <c r="B138" s="37">
        <v>21</v>
      </c>
      <c r="C138" s="38" t="s">
        <v>183</v>
      </c>
      <c r="D138" s="37" t="s">
        <v>55</v>
      </c>
      <c r="E138" s="39" t="s">
        <v>184</v>
      </c>
      <c r="F138" s="40" t="s">
        <v>103</v>
      </c>
      <c r="G138" s="41">
        <v>3</v>
      </c>
      <c r="H138" s="42">
        <v>0</v>
      </c>
      <c r="I138" s="43">
        <f>ROUND(G138*H138,P4)</f>
        <v>0</v>
      </c>
      <c r="J138" s="40" t="s">
        <v>58</v>
      </c>
      <c r="O138" s="44">
        <f>I138*0.21</f>
        <v>0</v>
      </c>
      <c r="P138">
        <v>3</v>
      </c>
    </row>
    <row r="139">
      <c r="A139" s="37" t="s">
        <v>59</v>
      </c>
      <c r="B139" s="45"/>
      <c r="C139" s="46"/>
      <c r="D139" s="46"/>
      <c r="E139" s="39" t="s">
        <v>97</v>
      </c>
      <c r="F139" s="46"/>
      <c r="G139" s="46"/>
      <c r="H139" s="46"/>
      <c r="I139" s="46"/>
      <c r="J139" s="47"/>
    </row>
    <row r="140">
      <c r="A140" s="37" t="s">
        <v>61</v>
      </c>
      <c r="B140" s="45"/>
      <c r="C140" s="46"/>
      <c r="D140" s="46"/>
      <c r="E140" s="48" t="s">
        <v>98</v>
      </c>
      <c r="F140" s="46"/>
      <c r="G140" s="46"/>
      <c r="H140" s="46"/>
      <c r="I140" s="46"/>
      <c r="J140" s="47"/>
    </row>
    <row r="141" ht="30">
      <c r="A141" s="37" t="s">
        <v>61</v>
      </c>
      <c r="B141" s="45"/>
      <c r="C141" s="46"/>
      <c r="D141" s="46"/>
      <c r="E141" s="48" t="s">
        <v>185</v>
      </c>
      <c r="F141" s="46"/>
      <c r="G141" s="46"/>
      <c r="H141" s="46"/>
      <c r="I141" s="46"/>
      <c r="J141" s="47"/>
    </row>
    <row r="142" ht="30">
      <c r="A142" s="37" t="s">
        <v>61</v>
      </c>
      <c r="B142" s="45"/>
      <c r="C142" s="46"/>
      <c r="D142" s="46"/>
      <c r="E142" s="48" t="s">
        <v>186</v>
      </c>
      <c r="F142" s="46"/>
      <c r="G142" s="46"/>
      <c r="H142" s="46"/>
      <c r="I142" s="46"/>
      <c r="J142" s="47"/>
    </row>
    <row r="143">
      <c r="A143" s="37" t="s">
        <v>61</v>
      </c>
      <c r="B143" s="45"/>
      <c r="C143" s="46"/>
      <c r="D143" s="46"/>
      <c r="E143" s="48" t="s">
        <v>187</v>
      </c>
      <c r="F143" s="46"/>
      <c r="G143" s="46"/>
      <c r="H143" s="46"/>
      <c r="I143" s="46"/>
      <c r="J143" s="47"/>
    </row>
    <row r="144" ht="409.5">
      <c r="A144" s="37" t="s">
        <v>69</v>
      </c>
      <c r="B144" s="45"/>
      <c r="C144" s="46"/>
      <c r="D144" s="46"/>
      <c r="E144" s="39" t="s">
        <v>188</v>
      </c>
      <c r="F144" s="46"/>
      <c r="G144" s="46"/>
      <c r="H144" s="46"/>
      <c r="I144" s="46"/>
      <c r="J144" s="47"/>
    </row>
    <row r="145">
      <c r="A145" s="37" t="s">
        <v>53</v>
      </c>
      <c r="B145" s="37">
        <v>22</v>
      </c>
      <c r="C145" s="38" t="s">
        <v>189</v>
      </c>
      <c r="D145" s="37" t="s">
        <v>190</v>
      </c>
      <c r="E145" s="39" t="s">
        <v>191</v>
      </c>
      <c r="F145" s="40" t="s">
        <v>103</v>
      </c>
      <c r="G145" s="41">
        <v>246</v>
      </c>
      <c r="H145" s="42">
        <v>0</v>
      </c>
      <c r="I145" s="43">
        <f>ROUND(G145*H145,P4)</f>
        <v>0</v>
      </c>
      <c r="J145" s="40" t="s">
        <v>58</v>
      </c>
      <c r="O145" s="44">
        <f>I145*0.21</f>
        <v>0</v>
      </c>
      <c r="P145">
        <v>3</v>
      </c>
    </row>
    <row r="146">
      <c r="A146" s="37" t="s">
        <v>59</v>
      </c>
      <c r="B146" s="45"/>
      <c r="C146" s="46"/>
      <c r="D146" s="46"/>
      <c r="E146" s="39" t="s">
        <v>192</v>
      </c>
      <c r="F146" s="46"/>
      <c r="G146" s="46"/>
      <c r="H146" s="46"/>
      <c r="I146" s="46"/>
      <c r="J146" s="47"/>
    </row>
    <row r="147">
      <c r="A147" s="37" t="s">
        <v>61</v>
      </c>
      <c r="B147" s="45"/>
      <c r="C147" s="46"/>
      <c r="D147" s="46"/>
      <c r="E147" s="48" t="s">
        <v>98</v>
      </c>
      <c r="F147" s="46"/>
      <c r="G147" s="46"/>
      <c r="H147" s="46"/>
      <c r="I147" s="46"/>
      <c r="J147" s="47"/>
    </row>
    <row r="148" ht="30">
      <c r="A148" s="37" t="s">
        <v>61</v>
      </c>
      <c r="B148" s="45"/>
      <c r="C148" s="46"/>
      <c r="D148" s="46"/>
      <c r="E148" s="48" t="s">
        <v>193</v>
      </c>
      <c r="F148" s="46"/>
      <c r="G148" s="46"/>
      <c r="H148" s="46"/>
      <c r="I148" s="46"/>
      <c r="J148" s="47"/>
    </row>
    <row r="149" ht="409.5">
      <c r="A149" s="37" t="s">
        <v>69</v>
      </c>
      <c r="B149" s="45"/>
      <c r="C149" s="46"/>
      <c r="D149" s="46"/>
      <c r="E149" s="39" t="s">
        <v>188</v>
      </c>
      <c r="F149" s="46"/>
      <c r="G149" s="46"/>
      <c r="H149" s="46"/>
      <c r="I149" s="46"/>
      <c r="J149" s="47"/>
    </row>
    <row r="150">
      <c r="A150" s="37" t="s">
        <v>53</v>
      </c>
      <c r="B150" s="37">
        <v>23</v>
      </c>
      <c r="C150" s="38" t="s">
        <v>189</v>
      </c>
      <c r="D150" s="37" t="s">
        <v>194</v>
      </c>
      <c r="E150" s="39" t="s">
        <v>191</v>
      </c>
      <c r="F150" s="40" t="s">
        <v>103</v>
      </c>
      <c r="G150" s="41">
        <v>288.39999999999998</v>
      </c>
      <c r="H150" s="42">
        <v>0</v>
      </c>
      <c r="I150" s="43">
        <f>ROUND(G150*H150,P4)</f>
        <v>0</v>
      </c>
      <c r="J150" s="40" t="s">
        <v>58</v>
      </c>
      <c r="O150" s="44">
        <f>I150*0.21</f>
        <v>0</v>
      </c>
      <c r="P150">
        <v>3</v>
      </c>
    </row>
    <row r="151">
      <c r="A151" s="37" t="s">
        <v>59</v>
      </c>
      <c r="B151" s="45"/>
      <c r="C151" s="46"/>
      <c r="D151" s="46"/>
      <c r="E151" s="39" t="s">
        <v>97</v>
      </c>
      <c r="F151" s="46"/>
      <c r="G151" s="46"/>
      <c r="H151" s="46"/>
      <c r="I151" s="46"/>
      <c r="J151" s="47"/>
    </row>
    <row r="152">
      <c r="A152" s="37" t="s">
        <v>61</v>
      </c>
      <c r="B152" s="45"/>
      <c r="C152" s="46"/>
      <c r="D152" s="46"/>
      <c r="E152" s="48" t="s">
        <v>98</v>
      </c>
      <c r="F152" s="46"/>
      <c r="G152" s="46"/>
      <c r="H152" s="46"/>
      <c r="I152" s="46"/>
      <c r="J152" s="47"/>
    </row>
    <row r="153" ht="30">
      <c r="A153" s="37" t="s">
        <v>61</v>
      </c>
      <c r="B153" s="45"/>
      <c r="C153" s="46"/>
      <c r="D153" s="46"/>
      <c r="E153" s="48" t="s">
        <v>195</v>
      </c>
      <c r="F153" s="46"/>
      <c r="G153" s="46"/>
      <c r="H153" s="46"/>
      <c r="I153" s="46"/>
      <c r="J153" s="47"/>
    </row>
    <row r="154" ht="30">
      <c r="A154" s="37" t="s">
        <v>61</v>
      </c>
      <c r="B154" s="45"/>
      <c r="C154" s="46"/>
      <c r="D154" s="46"/>
      <c r="E154" s="48" t="s">
        <v>196</v>
      </c>
      <c r="F154" s="46"/>
      <c r="G154" s="46"/>
      <c r="H154" s="46"/>
      <c r="I154" s="46"/>
      <c r="J154" s="47"/>
    </row>
    <row r="155" ht="30">
      <c r="A155" s="37" t="s">
        <v>61</v>
      </c>
      <c r="B155" s="45"/>
      <c r="C155" s="46"/>
      <c r="D155" s="46"/>
      <c r="E155" s="48" t="s">
        <v>197</v>
      </c>
      <c r="F155" s="46"/>
      <c r="G155" s="46"/>
      <c r="H155" s="46"/>
      <c r="I155" s="46"/>
      <c r="J155" s="47"/>
    </row>
    <row r="156" ht="30">
      <c r="A156" s="37" t="s">
        <v>61</v>
      </c>
      <c r="B156" s="45"/>
      <c r="C156" s="46"/>
      <c r="D156" s="46"/>
      <c r="E156" s="48" t="s">
        <v>198</v>
      </c>
      <c r="F156" s="46"/>
      <c r="G156" s="46"/>
      <c r="H156" s="46"/>
      <c r="I156" s="46"/>
      <c r="J156" s="47"/>
    </row>
    <row r="157">
      <c r="A157" s="37" t="s">
        <v>61</v>
      </c>
      <c r="B157" s="45"/>
      <c r="C157" s="46"/>
      <c r="D157" s="46"/>
      <c r="E157" s="48" t="s">
        <v>199</v>
      </c>
      <c r="F157" s="46"/>
      <c r="G157" s="46"/>
      <c r="H157" s="46"/>
      <c r="I157" s="46"/>
      <c r="J157" s="47"/>
    </row>
    <row r="158">
      <c r="A158" s="37" t="s">
        <v>61</v>
      </c>
      <c r="B158" s="45"/>
      <c r="C158" s="46"/>
      <c r="D158" s="46"/>
      <c r="E158" s="48" t="s">
        <v>200</v>
      </c>
      <c r="F158" s="46"/>
      <c r="G158" s="46"/>
      <c r="H158" s="46"/>
      <c r="I158" s="46"/>
      <c r="J158" s="47"/>
    </row>
    <row r="159" ht="409.5">
      <c r="A159" s="37" t="s">
        <v>69</v>
      </c>
      <c r="B159" s="45"/>
      <c r="C159" s="46"/>
      <c r="D159" s="46"/>
      <c r="E159" s="39" t="s">
        <v>188</v>
      </c>
      <c r="F159" s="46"/>
      <c r="G159" s="46"/>
      <c r="H159" s="46"/>
      <c r="I159" s="46"/>
      <c r="J159" s="47"/>
    </row>
    <row r="160">
      <c r="A160" s="37" t="s">
        <v>53</v>
      </c>
      <c r="B160" s="37">
        <v>24</v>
      </c>
      <c r="C160" s="38" t="s">
        <v>201</v>
      </c>
      <c r="D160" s="37" t="s">
        <v>190</v>
      </c>
      <c r="E160" s="39" t="s">
        <v>202</v>
      </c>
      <c r="F160" s="40" t="s">
        <v>103</v>
      </c>
      <c r="G160" s="41">
        <v>125</v>
      </c>
      <c r="H160" s="42">
        <v>0</v>
      </c>
      <c r="I160" s="43">
        <f>ROUND(G160*H160,P4)</f>
        <v>0</v>
      </c>
      <c r="J160" s="40" t="s">
        <v>58</v>
      </c>
      <c r="O160" s="44">
        <f>I160*0.21</f>
        <v>0</v>
      </c>
      <c r="P160">
        <v>3</v>
      </c>
    </row>
    <row r="161">
      <c r="A161" s="37" t="s">
        <v>59</v>
      </c>
      <c r="B161" s="45"/>
      <c r="C161" s="46"/>
      <c r="D161" s="46"/>
      <c r="E161" s="49" t="s">
        <v>55</v>
      </c>
      <c r="F161" s="46"/>
      <c r="G161" s="46"/>
      <c r="H161" s="46"/>
      <c r="I161" s="46"/>
      <c r="J161" s="47"/>
    </row>
    <row r="162">
      <c r="A162" s="37" t="s">
        <v>61</v>
      </c>
      <c r="B162" s="45"/>
      <c r="C162" s="46"/>
      <c r="D162" s="46"/>
      <c r="E162" s="48" t="s">
        <v>98</v>
      </c>
      <c r="F162" s="46"/>
      <c r="G162" s="46"/>
      <c r="H162" s="46"/>
      <c r="I162" s="46"/>
      <c r="J162" s="47"/>
    </row>
    <row r="163">
      <c r="A163" s="37" t="s">
        <v>61</v>
      </c>
      <c r="B163" s="45"/>
      <c r="C163" s="46"/>
      <c r="D163" s="46"/>
      <c r="E163" s="48" t="s">
        <v>203</v>
      </c>
      <c r="F163" s="46"/>
      <c r="G163" s="46"/>
      <c r="H163" s="46"/>
      <c r="I163" s="46"/>
      <c r="J163" s="47"/>
    </row>
    <row r="164" ht="405">
      <c r="A164" s="37" t="s">
        <v>69</v>
      </c>
      <c r="B164" s="45"/>
      <c r="C164" s="46"/>
      <c r="D164" s="46"/>
      <c r="E164" s="39" t="s">
        <v>204</v>
      </c>
      <c r="F164" s="46"/>
      <c r="G164" s="46"/>
      <c r="H164" s="46"/>
      <c r="I164" s="46"/>
      <c r="J164" s="47"/>
    </row>
    <row r="165">
      <c r="A165" s="37" t="s">
        <v>53</v>
      </c>
      <c r="B165" s="37">
        <v>25</v>
      </c>
      <c r="C165" s="38" t="s">
        <v>201</v>
      </c>
      <c r="D165" s="37" t="s">
        <v>194</v>
      </c>
      <c r="E165" s="39" t="s">
        <v>202</v>
      </c>
      <c r="F165" s="40" t="s">
        <v>103</v>
      </c>
      <c r="G165" s="41">
        <v>1448.54</v>
      </c>
      <c r="H165" s="42">
        <v>0</v>
      </c>
      <c r="I165" s="43">
        <f>ROUND(G165*H165,P4)</f>
        <v>0</v>
      </c>
      <c r="J165" s="40" t="s">
        <v>58</v>
      </c>
      <c r="O165" s="44">
        <f>I165*0.21</f>
        <v>0</v>
      </c>
      <c r="P165">
        <v>3</v>
      </c>
    </row>
    <row r="166" ht="45">
      <c r="A166" s="37" t="s">
        <v>59</v>
      </c>
      <c r="B166" s="45"/>
      <c r="C166" s="46"/>
      <c r="D166" s="46"/>
      <c r="E166" s="39" t="s">
        <v>205</v>
      </c>
      <c r="F166" s="46"/>
      <c r="G166" s="46"/>
      <c r="H166" s="46"/>
      <c r="I166" s="46"/>
      <c r="J166" s="47"/>
    </row>
    <row r="167">
      <c r="A167" s="37" t="s">
        <v>61</v>
      </c>
      <c r="B167" s="45"/>
      <c r="C167" s="46"/>
      <c r="D167" s="46"/>
      <c r="E167" s="48" t="s">
        <v>152</v>
      </c>
      <c r="F167" s="46"/>
      <c r="G167" s="46"/>
      <c r="H167" s="46"/>
      <c r="I167" s="46"/>
      <c r="J167" s="47"/>
    </row>
    <row r="168" ht="30">
      <c r="A168" s="37" t="s">
        <v>61</v>
      </c>
      <c r="B168" s="45"/>
      <c r="C168" s="46"/>
      <c r="D168" s="46"/>
      <c r="E168" s="48" t="s">
        <v>206</v>
      </c>
      <c r="F168" s="46"/>
      <c r="G168" s="46"/>
      <c r="H168" s="46"/>
      <c r="I168" s="46"/>
      <c r="J168" s="47"/>
    </row>
    <row r="169" ht="405">
      <c r="A169" s="37" t="s">
        <v>69</v>
      </c>
      <c r="B169" s="45"/>
      <c r="C169" s="46"/>
      <c r="D169" s="46"/>
      <c r="E169" s="39" t="s">
        <v>204</v>
      </c>
      <c r="F169" s="46"/>
      <c r="G169" s="46"/>
      <c r="H169" s="46"/>
      <c r="I169" s="46"/>
      <c r="J169" s="47"/>
    </row>
    <row r="170">
      <c r="A170" s="37" t="s">
        <v>53</v>
      </c>
      <c r="B170" s="37">
        <v>26</v>
      </c>
      <c r="C170" s="38" t="s">
        <v>207</v>
      </c>
      <c r="D170" s="37" t="s">
        <v>55</v>
      </c>
      <c r="E170" s="39" t="s">
        <v>208</v>
      </c>
      <c r="F170" s="40" t="s">
        <v>103</v>
      </c>
      <c r="G170" s="41">
        <v>246</v>
      </c>
      <c r="H170" s="42">
        <v>0</v>
      </c>
      <c r="I170" s="43">
        <f>ROUND(G170*H170,P4)</f>
        <v>0</v>
      </c>
      <c r="J170" s="40" t="s">
        <v>58</v>
      </c>
      <c r="O170" s="44">
        <f>I170*0.21</f>
        <v>0</v>
      </c>
      <c r="P170">
        <v>3</v>
      </c>
    </row>
    <row r="171">
      <c r="A171" s="37" t="s">
        <v>59</v>
      </c>
      <c r="B171" s="45"/>
      <c r="C171" s="46"/>
      <c r="D171" s="46"/>
      <c r="E171" s="49" t="s">
        <v>55</v>
      </c>
      <c r="F171" s="46"/>
      <c r="G171" s="46"/>
      <c r="H171" s="46"/>
      <c r="I171" s="46"/>
      <c r="J171" s="47"/>
    </row>
    <row r="172">
      <c r="A172" s="37" t="s">
        <v>61</v>
      </c>
      <c r="B172" s="45"/>
      <c r="C172" s="46"/>
      <c r="D172" s="46"/>
      <c r="E172" s="48" t="s">
        <v>209</v>
      </c>
      <c r="F172" s="46"/>
      <c r="G172" s="46"/>
      <c r="H172" s="46"/>
      <c r="I172" s="46"/>
      <c r="J172" s="47"/>
    </row>
    <row r="173" ht="30">
      <c r="A173" s="37" t="s">
        <v>61</v>
      </c>
      <c r="B173" s="45"/>
      <c r="C173" s="46"/>
      <c r="D173" s="46"/>
      <c r="E173" s="48" t="s">
        <v>210</v>
      </c>
      <c r="F173" s="46"/>
      <c r="G173" s="46"/>
      <c r="H173" s="46"/>
      <c r="I173" s="46"/>
      <c r="J173" s="47"/>
    </row>
    <row r="174" ht="330">
      <c r="A174" s="37" t="s">
        <v>69</v>
      </c>
      <c r="B174" s="45"/>
      <c r="C174" s="46"/>
      <c r="D174" s="46"/>
      <c r="E174" s="39" t="s">
        <v>211</v>
      </c>
      <c r="F174" s="46"/>
      <c r="G174" s="46"/>
      <c r="H174" s="46"/>
      <c r="I174" s="46"/>
      <c r="J174" s="47"/>
    </row>
    <row r="175">
      <c r="A175" s="37" t="s">
        <v>53</v>
      </c>
      <c r="B175" s="37">
        <v>27</v>
      </c>
      <c r="C175" s="38" t="s">
        <v>212</v>
      </c>
      <c r="D175" s="37" t="s">
        <v>55</v>
      </c>
      <c r="E175" s="39" t="s">
        <v>213</v>
      </c>
      <c r="F175" s="40" t="s">
        <v>103</v>
      </c>
      <c r="G175" s="41">
        <v>132.19999999999999</v>
      </c>
      <c r="H175" s="42">
        <v>0</v>
      </c>
      <c r="I175" s="43">
        <f>ROUND(G175*H175,P4)</f>
        <v>0</v>
      </c>
      <c r="J175" s="40" t="s">
        <v>58</v>
      </c>
      <c r="O175" s="44">
        <f>I175*0.21</f>
        <v>0</v>
      </c>
      <c r="P175">
        <v>3</v>
      </c>
    </row>
    <row r="176">
      <c r="A176" s="37" t="s">
        <v>59</v>
      </c>
      <c r="B176" s="45"/>
      <c r="C176" s="46"/>
      <c r="D176" s="46"/>
      <c r="E176" s="49" t="s">
        <v>55</v>
      </c>
      <c r="F176" s="46"/>
      <c r="G176" s="46"/>
      <c r="H176" s="46"/>
      <c r="I176" s="46"/>
      <c r="J176" s="47"/>
    </row>
    <row r="177">
      <c r="A177" s="37" t="s">
        <v>61</v>
      </c>
      <c r="B177" s="45"/>
      <c r="C177" s="46"/>
      <c r="D177" s="46"/>
      <c r="E177" s="48" t="s">
        <v>142</v>
      </c>
      <c r="F177" s="46"/>
      <c r="G177" s="46"/>
      <c r="H177" s="46"/>
      <c r="I177" s="46"/>
      <c r="J177" s="47"/>
    </row>
    <row r="178" ht="30">
      <c r="A178" s="37" t="s">
        <v>61</v>
      </c>
      <c r="B178" s="45"/>
      <c r="C178" s="46"/>
      <c r="D178" s="46"/>
      <c r="E178" s="48" t="s">
        <v>214</v>
      </c>
      <c r="F178" s="46"/>
      <c r="G178" s="46"/>
      <c r="H178" s="46"/>
      <c r="I178" s="46"/>
      <c r="J178" s="47"/>
    </row>
    <row r="179">
      <c r="A179" s="37" t="s">
        <v>61</v>
      </c>
      <c r="B179" s="45"/>
      <c r="C179" s="46"/>
      <c r="D179" s="46"/>
      <c r="E179" s="48" t="s">
        <v>215</v>
      </c>
      <c r="F179" s="46"/>
      <c r="G179" s="46"/>
      <c r="H179" s="46"/>
      <c r="I179" s="46"/>
      <c r="J179" s="47"/>
    </row>
    <row r="180" ht="30">
      <c r="A180" s="37" t="s">
        <v>61</v>
      </c>
      <c r="B180" s="45"/>
      <c r="C180" s="46"/>
      <c r="D180" s="46"/>
      <c r="E180" s="48" t="s">
        <v>216</v>
      </c>
      <c r="F180" s="46"/>
      <c r="G180" s="46"/>
      <c r="H180" s="46"/>
      <c r="I180" s="46"/>
      <c r="J180" s="47"/>
    </row>
    <row r="181" ht="30">
      <c r="A181" s="37" t="s">
        <v>61</v>
      </c>
      <c r="B181" s="45"/>
      <c r="C181" s="46"/>
      <c r="D181" s="46"/>
      <c r="E181" s="48" t="s">
        <v>217</v>
      </c>
      <c r="F181" s="46"/>
      <c r="G181" s="46"/>
      <c r="H181" s="46"/>
      <c r="I181" s="46"/>
      <c r="J181" s="47"/>
    </row>
    <row r="182">
      <c r="A182" s="37" t="s">
        <v>61</v>
      </c>
      <c r="B182" s="45"/>
      <c r="C182" s="46"/>
      <c r="D182" s="46"/>
      <c r="E182" s="48" t="s">
        <v>218</v>
      </c>
      <c r="F182" s="46"/>
      <c r="G182" s="46"/>
      <c r="H182" s="46"/>
      <c r="I182" s="46"/>
      <c r="J182" s="47"/>
    </row>
    <row r="183" ht="330">
      <c r="A183" s="37" t="s">
        <v>69</v>
      </c>
      <c r="B183" s="45"/>
      <c r="C183" s="46"/>
      <c r="D183" s="46"/>
      <c r="E183" s="39" t="s">
        <v>219</v>
      </c>
      <c r="F183" s="46"/>
      <c r="G183" s="46"/>
      <c r="H183" s="46"/>
      <c r="I183" s="46"/>
      <c r="J183" s="47"/>
    </row>
    <row r="184">
      <c r="A184" s="37" t="s">
        <v>53</v>
      </c>
      <c r="B184" s="37">
        <v>28</v>
      </c>
      <c r="C184" s="38" t="s">
        <v>220</v>
      </c>
      <c r="D184" s="37" t="s">
        <v>55</v>
      </c>
      <c r="E184" s="39" t="s">
        <v>221</v>
      </c>
      <c r="F184" s="40" t="s">
        <v>103</v>
      </c>
      <c r="G184" s="41">
        <v>3.2999999999999998</v>
      </c>
      <c r="H184" s="42">
        <v>0</v>
      </c>
      <c r="I184" s="43">
        <f>ROUND(G184*H184,P4)</f>
        <v>0</v>
      </c>
      <c r="J184" s="40" t="s">
        <v>58</v>
      </c>
      <c r="O184" s="44">
        <f>I184*0.21</f>
        <v>0</v>
      </c>
      <c r="P184">
        <v>3</v>
      </c>
    </row>
    <row r="185">
      <c r="A185" s="37" t="s">
        <v>59</v>
      </c>
      <c r="B185" s="45"/>
      <c r="C185" s="46"/>
      <c r="D185" s="46"/>
      <c r="E185" s="49" t="s">
        <v>55</v>
      </c>
      <c r="F185" s="46"/>
      <c r="G185" s="46"/>
      <c r="H185" s="46"/>
      <c r="I185" s="46"/>
      <c r="J185" s="47"/>
    </row>
    <row r="186">
      <c r="A186" s="37" t="s">
        <v>61</v>
      </c>
      <c r="B186" s="45"/>
      <c r="C186" s="46"/>
      <c r="D186" s="46"/>
      <c r="E186" s="48" t="s">
        <v>142</v>
      </c>
      <c r="F186" s="46"/>
      <c r="G186" s="46"/>
      <c r="H186" s="46"/>
      <c r="I186" s="46"/>
      <c r="J186" s="47"/>
    </row>
    <row r="187" ht="30">
      <c r="A187" s="37" t="s">
        <v>61</v>
      </c>
      <c r="B187" s="45"/>
      <c r="C187" s="46"/>
      <c r="D187" s="46"/>
      <c r="E187" s="48" t="s">
        <v>222</v>
      </c>
      <c r="F187" s="46"/>
      <c r="G187" s="46"/>
      <c r="H187" s="46"/>
      <c r="I187" s="46"/>
      <c r="J187" s="47"/>
    </row>
    <row r="188" ht="30">
      <c r="A188" s="37" t="s">
        <v>61</v>
      </c>
      <c r="B188" s="45"/>
      <c r="C188" s="46"/>
      <c r="D188" s="46"/>
      <c r="E188" s="48" t="s">
        <v>223</v>
      </c>
      <c r="F188" s="46"/>
      <c r="G188" s="46"/>
      <c r="H188" s="46"/>
      <c r="I188" s="46"/>
      <c r="J188" s="47"/>
    </row>
    <row r="189">
      <c r="A189" s="37" t="s">
        <v>61</v>
      </c>
      <c r="B189" s="45"/>
      <c r="C189" s="46"/>
      <c r="D189" s="46"/>
      <c r="E189" s="48" t="s">
        <v>224</v>
      </c>
      <c r="F189" s="46"/>
      <c r="G189" s="46"/>
      <c r="H189" s="46"/>
      <c r="I189" s="46"/>
      <c r="J189" s="47"/>
    </row>
    <row r="190" ht="409.5">
      <c r="A190" s="37" t="s">
        <v>69</v>
      </c>
      <c r="B190" s="45"/>
      <c r="C190" s="46"/>
      <c r="D190" s="46"/>
      <c r="E190" s="39" t="s">
        <v>225</v>
      </c>
      <c r="F190" s="46"/>
      <c r="G190" s="46"/>
      <c r="H190" s="46"/>
      <c r="I190" s="46"/>
      <c r="J190" s="47"/>
    </row>
    <row r="191">
      <c r="A191" s="37" t="s">
        <v>53</v>
      </c>
      <c r="B191" s="37">
        <v>29</v>
      </c>
      <c r="C191" s="38" t="s">
        <v>226</v>
      </c>
      <c r="D191" s="37" t="s">
        <v>55</v>
      </c>
      <c r="E191" s="39" t="s">
        <v>227</v>
      </c>
      <c r="F191" s="40" t="s">
        <v>96</v>
      </c>
      <c r="G191" s="41">
        <v>4627</v>
      </c>
      <c r="H191" s="42">
        <v>0</v>
      </c>
      <c r="I191" s="43">
        <f>ROUND(G191*H191,P4)</f>
        <v>0</v>
      </c>
      <c r="J191" s="40" t="s">
        <v>58</v>
      </c>
      <c r="O191" s="44">
        <f>I191*0.21</f>
        <v>0</v>
      </c>
      <c r="P191">
        <v>3</v>
      </c>
    </row>
    <row r="192" ht="30">
      <c r="A192" s="37" t="s">
        <v>59</v>
      </c>
      <c r="B192" s="45"/>
      <c r="C192" s="46"/>
      <c r="D192" s="46"/>
      <c r="E192" s="39" t="s">
        <v>228</v>
      </c>
      <c r="F192" s="46"/>
      <c r="G192" s="46"/>
      <c r="H192" s="46"/>
      <c r="I192" s="46"/>
      <c r="J192" s="47"/>
    </row>
    <row r="193">
      <c r="A193" s="37" t="s">
        <v>61</v>
      </c>
      <c r="B193" s="45"/>
      <c r="C193" s="46"/>
      <c r="D193" s="46"/>
      <c r="E193" s="48" t="s">
        <v>142</v>
      </c>
      <c r="F193" s="46"/>
      <c r="G193" s="46"/>
      <c r="H193" s="46"/>
      <c r="I193" s="46"/>
      <c r="J193" s="47"/>
    </row>
    <row r="194">
      <c r="A194" s="37" t="s">
        <v>61</v>
      </c>
      <c r="B194" s="45"/>
      <c r="C194" s="46"/>
      <c r="D194" s="46"/>
      <c r="E194" s="48" t="s">
        <v>229</v>
      </c>
      <c r="F194" s="46"/>
      <c r="G194" s="46"/>
      <c r="H194" s="46"/>
      <c r="I194" s="46"/>
      <c r="J194" s="47"/>
    </row>
    <row r="195" ht="75">
      <c r="A195" s="37" t="s">
        <v>69</v>
      </c>
      <c r="B195" s="45"/>
      <c r="C195" s="46"/>
      <c r="D195" s="46"/>
      <c r="E195" s="39" t="s">
        <v>230</v>
      </c>
      <c r="F195" s="46"/>
      <c r="G195" s="46"/>
      <c r="H195" s="46"/>
      <c r="I195" s="46"/>
      <c r="J195" s="47"/>
    </row>
    <row r="196">
      <c r="A196" s="37" t="s">
        <v>53</v>
      </c>
      <c r="B196" s="37">
        <v>30</v>
      </c>
      <c r="C196" s="38" t="s">
        <v>231</v>
      </c>
      <c r="D196" s="37" t="s">
        <v>55</v>
      </c>
      <c r="E196" s="39" t="s">
        <v>232</v>
      </c>
      <c r="F196" s="40" t="s">
        <v>96</v>
      </c>
      <c r="G196" s="41">
        <v>3882.5</v>
      </c>
      <c r="H196" s="42">
        <v>0</v>
      </c>
      <c r="I196" s="43">
        <f>ROUND(G196*H196,P4)</f>
        <v>0</v>
      </c>
      <c r="J196" s="40" t="s">
        <v>58</v>
      </c>
      <c r="O196" s="44">
        <f>I196*0.21</f>
        <v>0</v>
      </c>
      <c r="P196">
        <v>3</v>
      </c>
    </row>
    <row r="197">
      <c r="A197" s="37" t="s">
        <v>59</v>
      </c>
      <c r="B197" s="45"/>
      <c r="C197" s="46"/>
      <c r="D197" s="46"/>
      <c r="E197" s="39" t="s">
        <v>233</v>
      </c>
      <c r="F197" s="46"/>
      <c r="G197" s="46"/>
      <c r="H197" s="46"/>
      <c r="I197" s="46"/>
      <c r="J197" s="47"/>
    </row>
    <row r="198">
      <c r="A198" s="37" t="s">
        <v>61</v>
      </c>
      <c r="B198" s="45"/>
      <c r="C198" s="46"/>
      <c r="D198" s="46"/>
      <c r="E198" s="48" t="s">
        <v>234</v>
      </c>
      <c r="F198" s="46"/>
      <c r="G198" s="46"/>
      <c r="H198" s="46"/>
      <c r="I198" s="46"/>
      <c r="J198" s="47"/>
    </row>
    <row r="199" ht="60">
      <c r="A199" s="37" t="s">
        <v>69</v>
      </c>
      <c r="B199" s="45"/>
      <c r="C199" s="46"/>
      <c r="D199" s="46"/>
      <c r="E199" s="39" t="s">
        <v>235</v>
      </c>
      <c r="F199" s="46"/>
      <c r="G199" s="46"/>
      <c r="H199" s="46"/>
      <c r="I199" s="46"/>
      <c r="J199" s="47"/>
    </row>
    <row r="200">
      <c r="A200" s="37" t="s">
        <v>53</v>
      </c>
      <c r="B200" s="37">
        <v>31</v>
      </c>
      <c r="C200" s="38" t="s">
        <v>236</v>
      </c>
      <c r="D200" s="37" t="s">
        <v>55</v>
      </c>
      <c r="E200" s="39" t="s">
        <v>237</v>
      </c>
      <c r="F200" s="40" t="s">
        <v>96</v>
      </c>
      <c r="G200" s="41">
        <v>3882.5</v>
      </c>
      <c r="H200" s="42">
        <v>0</v>
      </c>
      <c r="I200" s="43">
        <f>ROUND(G200*H200,P4)</f>
        <v>0</v>
      </c>
      <c r="J200" s="40" t="s">
        <v>58</v>
      </c>
      <c r="O200" s="44">
        <f>I200*0.21</f>
        <v>0</v>
      </c>
      <c r="P200">
        <v>3</v>
      </c>
    </row>
    <row r="201">
      <c r="A201" s="37" t="s">
        <v>59</v>
      </c>
      <c r="B201" s="45"/>
      <c r="C201" s="46"/>
      <c r="D201" s="46"/>
      <c r="E201" s="39" t="s">
        <v>238</v>
      </c>
      <c r="F201" s="46"/>
      <c r="G201" s="46"/>
      <c r="H201" s="46"/>
      <c r="I201" s="46"/>
      <c r="J201" s="47"/>
    </row>
    <row r="202">
      <c r="A202" s="37" t="s">
        <v>61</v>
      </c>
      <c r="B202" s="45"/>
      <c r="C202" s="46"/>
      <c r="D202" s="46"/>
      <c r="E202" s="48" t="s">
        <v>142</v>
      </c>
      <c r="F202" s="46"/>
      <c r="G202" s="46"/>
      <c r="H202" s="46"/>
      <c r="I202" s="46"/>
      <c r="J202" s="47"/>
    </row>
    <row r="203">
      <c r="A203" s="37" t="s">
        <v>61</v>
      </c>
      <c r="B203" s="45"/>
      <c r="C203" s="46"/>
      <c r="D203" s="46"/>
      <c r="E203" s="48" t="s">
        <v>239</v>
      </c>
      <c r="F203" s="46"/>
      <c r="G203" s="46"/>
      <c r="H203" s="46"/>
      <c r="I203" s="46"/>
      <c r="J203" s="47"/>
    </row>
    <row r="204" ht="75">
      <c r="A204" s="37" t="s">
        <v>69</v>
      </c>
      <c r="B204" s="45"/>
      <c r="C204" s="46"/>
      <c r="D204" s="46"/>
      <c r="E204" s="39" t="s">
        <v>240</v>
      </c>
      <c r="F204" s="46"/>
      <c r="G204" s="46"/>
      <c r="H204" s="46"/>
      <c r="I204" s="46"/>
      <c r="J204" s="47"/>
    </row>
    <row r="205">
      <c r="A205" s="37" t="s">
        <v>53</v>
      </c>
      <c r="B205" s="37">
        <v>32</v>
      </c>
      <c r="C205" s="38" t="s">
        <v>241</v>
      </c>
      <c r="D205" s="37" t="s">
        <v>55</v>
      </c>
      <c r="E205" s="39" t="s">
        <v>242</v>
      </c>
      <c r="F205" s="40" t="s">
        <v>96</v>
      </c>
      <c r="G205" s="41">
        <v>3882.5</v>
      </c>
      <c r="H205" s="42">
        <v>0</v>
      </c>
      <c r="I205" s="43">
        <f>ROUND(G205*H205,P4)</f>
        <v>0</v>
      </c>
      <c r="J205" s="40" t="s">
        <v>58</v>
      </c>
      <c r="O205" s="44">
        <f>I205*0.21</f>
        <v>0</v>
      </c>
      <c r="P205">
        <v>3</v>
      </c>
    </row>
    <row r="206">
      <c r="A206" s="37" t="s">
        <v>59</v>
      </c>
      <c r="B206" s="45"/>
      <c r="C206" s="46"/>
      <c r="D206" s="46"/>
      <c r="E206" s="49"/>
      <c r="F206" s="46"/>
      <c r="G206" s="46"/>
      <c r="H206" s="46"/>
      <c r="I206" s="46"/>
      <c r="J206" s="47"/>
    </row>
    <row r="207">
      <c r="A207" s="37" t="s">
        <v>61</v>
      </c>
      <c r="B207" s="45"/>
      <c r="C207" s="46"/>
      <c r="D207" s="46"/>
      <c r="E207" s="48" t="s">
        <v>234</v>
      </c>
      <c r="F207" s="46"/>
      <c r="G207" s="46"/>
      <c r="H207" s="46"/>
      <c r="I207" s="46"/>
      <c r="J207" s="47"/>
    </row>
    <row r="208" ht="75">
      <c r="A208" s="37" t="s">
        <v>69</v>
      </c>
      <c r="B208" s="45"/>
      <c r="C208" s="46"/>
      <c r="D208" s="46"/>
      <c r="E208" s="39" t="s">
        <v>243</v>
      </c>
      <c r="F208" s="46"/>
      <c r="G208" s="46"/>
      <c r="H208" s="46"/>
      <c r="I208" s="46"/>
      <c r="J208" s="47"/>
    </row>
    <row r="209">
      <c r="A209" s="37" t="s">
        <v>53</v>
      </c>
      <c r="B209" s="37">
        <v>33</v>
      </c>
      <c r="C209" s="38" t="s">
        <v>244</v>
      </c>
      <c r="D209" s="37" t="s">
        <v>55</v>
      </c>
      <c r="E209" s="39" t="s">
        <v>245</v>
      </c>
      <c r="F209" s="40" t="s">
        <v>96</v>
      </c>
      <c r="G209" s="41">
        <v>11647.5</v>
      </c>
      <c r="H209" s="42">
        <v>0</v>
      </c>
      <c r="I209" s="43">
        <f>ROUND(G209*H209,P4)</f>
        <v>0</v>
      </c>
      <c r="J209" s="40" t="s">
        <v>58</v>
      </c>
      <c r="O209" s="44">
        <f>I209*0.21</f>
        <v>0</v>
      </c>
      <c r="P209">
        <v>3</v>
      </c>
    </row>
    <row r="210">
      <c r="A210" s="37" t="s">
        <v>59</v>
      </c>
      <c r="B210" s="45"/>
      <c r="C210" s="46"/>
      <c r="D210" s="46"/>
      <c r="E210" s="39" t="s">
        <v>246</v>
      </c>
      <c r="F210" s="46"/>
      <c r="G210" s="46"/>
      <c r="H210" s="46"/>
      <c r="I210" s="46"/>
      <c r="J210" s="47"/>
    </row>
    <row r="211">
      <c r="A211" s="37" t="s">
        <v>61</v>
      </c>
      <c r="B211" s="45"/>
      <c r="C211" s="46"/>
      <c r="D211" s="46"/>
      <c r="E211" s="48" t="s">
        <v>247</v>
      </c>
      <c r="F211" s="46"/>
      <c r="G211" s="46"/>
      <c r="H211" s="46"/>
      <c r="I211" s="46"/>
      <c r="J211" s="47"/>
    </row>
    <row r="212" ht="90">
      <c r="A212" s="37" t="s">
        <v>69</v>
      </c>
      <c r="B212" s="45"/>
      <c r="C212" s="46"/>
      <c r="D212" s="46"/>
      <c r="E212" s="39" t="s">
        <v>248</v>
      </c>
      <c r="F212" s="46"/>
      <c r="G212" s="46"/>
      <c r="H212" s="46"/>
      <c r="I212" s="46"/>
      <c r="J212" s="47"/>
    </row>
    <row r="213">
      <c r="A213" s="31" t="s">
        <v>50</v>
      </c>
      <c r="B213" s="32"/>
      <c r="C213" s="33" t="s">
        <v>249</v>
      </c>
      <c r="D213" s="34"/>
      <c r="E213" s="31" t="s">
        <v>250</v>
      </c>
      <c r="F213" s="34"/>
      <c r="G213" s="34"/>
      <c r="H213" s="34"/>
      <c r="I213" s="35">
        <f>SUMIFS(I214:I235,A214:A235,"P")</f>
        <v>0</v>
      </c>
      <c r="J213" s="36"/>
    </row>
    <row r="214">
      <c r="A214" s="37" t="s">
        <v>53</v>
      </c>
      <c r="B214" s="37">
        <v>34</v>
      </c>
      <c r="C214" s="38" t="s">
        <v>251</v>
      </c>
      <c r="D214" s="37"/>
      <c r="E214" s="39" t="s">
        <v>252</v>
      </c>
      <c r="F214" s="40" t="s">
        <v>103</v>
      </c>
      <c r="G214" s="41">
        <v>91</v>
      </c>
      <c r="H214" s="42">
        <v>0</v>
      </c>
      <c r="I214" s="43">
        <f>ROUND(G214*H214,P4)</f>
        <v>0</v>
      </c>
      <c r="J214" s="40" t="s">
        <v>58</v>
      </c>
      <c r="O214" s="44">
        <f>I214*0.21</f>
        <v>0</v>
      </c>
      <c r="P214">
        <v>3</v>
      </c>
    </row>
    <row r="215">
      <c r="A215" s="37" t="s">
        <v>59</v>
      </c>
      <c r="B215" s="45"/>
      <c r="C215" s="46"/>
      <c r="D215" s="46"/>
      <c r="E215" s="39" t="s">
        <v>253</v>
      </c>
      <c r="F215" s="46"/>
      <c r="G215" s="46"/>
      <c r="H215" s="46"/>
      <c r="I215" s="46"/>
      <c r="J215" s="47"/>
    </row>
    <row r="216">
      <c r="A216" s="37" t="s">
        <v>61</v>
      </c>
      <c r="B216" s="45"/>
      <c r="C216" s="46"/>
      <c r="D216" s="46"/>
      <c r="E216" s="48" t="s">
        <v>254</v>
      </c>
      <c r="F216" s="46"/>
      <c r="G216" s="46"/>
      <c r="H216" s="46"/>
      <c r="I216" s="46"/>
      <c r="J216" s="47"/>
    </row>
    <row r="217" ht="30">
      <c r="A217" s="37" t="s">
        <v>61</v>
      </c>
      <c r="B217" s="45"/>
      <c r="C217" s="46"/>
      <c r="D217" s="46"/>
      <c r="E217" s="48" t="s">
        <v>255</v>
      </c>
      <c r="F217" s="46"/>
      <c r="G217" s="46"/>
      <c r="H217" s="46"/>
      <c r="I217" s="46"/>
      <c r="J217" s="47"/>
    </row>
    <row r="218" ht="105">
      <c r="A218" s="37" t="s">
        <v>69</v>
      </c>
      <c r="B218" s="45"/>
      <c r="C218" s="46"/>
      <c r="D218" s="46"/>
      <c r="E218" s="39" t="s">
        <v>256</v>
      </c>
      <c r="F218" s="46"/>
      <c r="G218" s="46"/>
      <c r="H218" s="46"/>
      <c r="I218" s="46"/>
      <c r="J218" s="47"/>
    </row>
    <row r="219">
      <c r="A219" s="37" t="s">
        <v>53</v>
      </c>
      <c r="B219" s="37">
        <v>35</v>
      </c>
      <c r="C219" s="38" t="s">
        <v>257</v>
      </c>
      <c r="D219" s="37" t="s">
        <v>55</v>
      </c>
      <c r="E219" s="39" t="s">
        <v>258</v>
      </c>
      <c r="F219" s="40" t="s">
        <v>96</v>
      </c>
      <c r="G219" s="41">
        <v>1170</v>
      </c>
      <c r="H219" s="42">
        <v>0</v>
      </c>
      <c r="I219" s="43">
        <f>ROUND(G219*H219,P4)</f>
        <v>0</v>
      </c>
      <c r="J219" s="40" t="s">
        <v>58</v>
      </c>
      <c r="O219" s="44">
        <f>I219*0.21</f>
        <v>0</v>
      </c>
      <c r="P219">
        <v>3</v>
      </c>
    </row>
    <row r="220">
      <c r="A220" s="37" t="s">
        <v>59</v>
      </c>
      <c r="B220" s="45"/>
      <c r="C220" s="46"/>
      <c r="D220" s="46"/>
      <c r="E220" s="39" t="s">
        <v>259</v>
      </c>
      <c r="F220" s="46"/>
      <c r="G220" s="46"/>
      <c r="H220" s="46"/>
      <c r="I220" s="46"/>
      <c r="J220" s="47"/>
    </row>
    <row r="221">
      <c r="A221" s="37" t="s">
        <v>61</v>
      </c>
      <c r="B221" s="45"/>
      <c r="C221" s="46"/>
      <c r="D221" s="46"/>
      <c r="E221" s="48" t="s">
        <v>254</v>
      </c>
      <c r="F221" s="46"/>
      <c r="G221" s="46"/>
      <c r="H221" s="46"/>
      <c r="I221" s="46"/>
      <c r="J221" s="47"/>
    </row>
    <row r="222" ht="30">
      <c r="A222" s="37" t="s">
        <v>61</v>
      </c>
      <c r="B222" s="45"/>
      <c r="C222" s="46"/>
      <c r="D222" s="46"/>
      <c r="E222" s="48" t="s">
        <v>260</v>
      </c>
      <c r="F222" s="46"/>
      <c r="G222" s="46"/>
      <c r="H222" s="46"/>
      <c r="I222" s="46"/>
      <c r="J222" s="47"/>
    </row>
    <row r="223">
      <c r="A223" s="37" t="s">
        <v>61</v>
      </c>
      <c r="B223" s="45"/>
      <c r="C223" s="46"/>
      <c r="D223" s="46"/>
      <c r="E223" s="48" t="s">
        <v>261</v>
      </c>
      <c r="F223" s="46"/>
      <c r="G223" s="46"/>
      <c r="H223" s="46"/>
      <c r="I223" s="46"/>
      <c r="J223" s="47"/>
    </row>
    <row r="224">
      <c r="A224" s="37" t="s">
        <v>61</v>
      </c>
      <c r="B224" s="45"/>
      <c r="C224" s="46"/>
      <c r="D224" s="46"/>
      <c r="E224" s="48" t="s">
        <v>262</v>
      </c>
      <c r="F224" s="46"/>
      <c r="G224" s="46"/>
      <c r="H224" s="46"/>
      <c r="I224" s="46"/>
      <c r="J224" s="47"/>
    </row>
    <row r="225" ht="105">
      <c r="A225" s="37" t="s">
        <v>69</v>
      </c>
      <c r="B225" s="45"/>
      <c r="C225" s="46"/>
      <c r="D225" s="46"/>
      <c r="E225" s="39" t="s">
        <v>263</v>
      </c>
      <c r="F225" s="46"/>
      <c r="G225" s="46"/>
      <c r="H225" s="46"/>
      <c r="I225" s="46"/>
      <c r="J225" s="47"/>
    </row>
    <row r="226">
      <c r="A226" s="37" t="s">
        <v>53</v>
      </c>
      <c r="B226" s="37">
        <v>36</v>
      </c>
      <c r="C226" s="38" t="s">
        <v>264</v>
      </c>
      <c r="D226" s="37" t="s">
        <v>55</v>
      </c>
      <c r="E226" s="39" t="s">
        <v>265</v>
      </c>
      <c r="F226" s="40" t="s">
        <v>131</v>
      </c>
      <c r="G226" s="41">
        <v>305</v>
      </c>
      <c r="H226" s="42">
        <v>0</v>
      </c>
      <c r="I226" s="43">
        <f>ROUND(G226*H226,P4)</f>
        <v>0</v>
      </c>
      <c r="J226" s="40" t="s">
        <v>58</v>
      </c>
      <c r="O226" s="44">
        <f>I226*0.21</f>
        <v>0</v>
      </c>
      <c r="P226">
        <v>3</v>
      </c>
    </row>
    <row r="227">
      <c r="A227" s="37" t="s">
        <v>59</v>
      </c>
      <c r="B227" s="45"/>
      <c r="C227" s="46"/>
      <c r="D227" s="46"/>
      <c r="E227" s="39" t="s">
        <v>266</v>
      </c>
      <c r="F227" s="46"/>
      <c r="G227" s="46"/>
      <c r="H227" s="46"/>
      <c r="I227" s="46"/>
      <c r="J227" s="47"/>
    </row>
    <row r="228">
      <c r="A228" s="37" t="s">
        <v>61</v>
      </c>
      <c r="B228" s="45"/>
      <c r="C228" s="46"/>
      <c r="D228" s="46"/>
      <c r="E228" s="48" t="s">
        <v>254</v>
      </c>
      <c r="F228" s="46"/>
      <c r="G228" s="46"/>
      <c r="H228" s="46"/>
      <c r="I228" s="46"/>
      <c r="J228" s="47"/>
    </row>
    <row r="229" ht="30">
      <c r="A229" s="37" t="s">
        <v>61</v>
      </c>
      <c r="B229" s="45"/>
      <c r="C229" s="46"/>
      <c r="D229" s="46"/>
      <c r="E229" s="48" t="s">
        <v>267</v>
      </c>
      <c r="F229" s="46"/>
      <c r="G229" s="46"/>
      <c r="H229" s="46"/>
      <c r="I229" s="46"/>
      <c r="J229" s="47"/>
    </row>
    <row r="230" ht="225">
      <c r="A230" s="37" t="s">
        <v>69</v>
      </c>
      <c r="B230" s="45"/>
      <c r="C230" s="46"/>
      <c r="D230" s="46"/>
      <c r="E230" s="39" t="s">
        <v>268</v>
      </c>
      <c r="F230" s="46"/>
      <c r="G230" s="46"/>
      <c r="H230" s="46"/>
      <c r="I230" s="46"/>
      <c r="J230" s="47"/>
    </row>
    <row r="231">
      <c r="A231" s="37" t="s">
        <v>53</v>
      </c>
      <c r="B231" s="37">
        <v>37</v>
      </c>
      <c r="C231" s="38" t="s">
        <v>269</v>
      </c>
      <c r="D231" s="37" t="s">
        <v>55</v>
      </c>
      <c r="E231" s="39" t="s">
        <v>270</v>
      </c>
      <c r="F231" s="40" t="s">
        <v>96</v>
      </c>
      <c r="G231" s="41">
        <v>4093.6999999999998</v>
      </c>
      <c r="H231" s="42">
        <v>0</v>
      </c>
      <c r="I231" s="43">
        <f>ROUND(G231*H231,P4)</f>
        <v>0</v>
      </c>
      <c r="J231" s="40" t="s">
        <v>58</v>
      </c>
      <c r="O231" s="44">
        <f>I231*0.21</f>
        <v>0</v>
      </c>
      <c r="P231">
        <v>3</v>
      </c>
    </row>
    <row r="232" ht="45">
      <c r="A232" s="37" t="s">
        <v>59</v>
      </c>
      <c r="B232" s="45"/>
      <c r="C232" s="46"/>
      <c r="D232" s="46"/>
      <c r="E232" s="39" t="s">
        <v>271</v>
      </c>
      <c r="F232" s="46"/>
      <c r="G232" s="46"/>
      <c r="H232" s="46"/>
      <c r="I232" s="46"/>
      <c r="J232" s="47"/>
    </row>
    <row r="233">
      <c r="A233" s="37" t="s">
        <v>61</v>
      </c>
      <c r="B233" s="45"/>
      <c r="C233" s="46"/>
      <c r="D233" s="46"/>
      <c r="E233" s="48" t="s">
        <v>152</v>
      </c>
      <c r="F233" s="46"/>
      <c r="G233" s="46"/>
      <c r="H233" s="46"/>
      <c r="I233" s="46"/>
      <c r="J233" s="47"/>
    </row>
    <row r="234">
      <c r="A234" s="37" t="s">
        <v>61</v>
      </c>
      <c r="B234" s="45"/>
      <c r="C234" s="46"/>
      <c r="D234" s="46"/>
      <c r="E234" s="48" t="s">
        <v>272</v>
      </c>
      <c r="F234" s="46"/>
      <c r="G234" s="46"/>
      <c r="H234" s="46"/>
      <c r="I234" s="46"/>
      <c r="J234" s="47"/>
    </row>
    <row r="235" ht="150">
      <c r="A235" s="37" t="s">
        <v>69</v>
      </c>
      <c r="B235" s="45"/>
      <c r="C235" s="46"/>
      <c r="D235" s="46"/>
      <c r="E235" s="39" t="s">
        <v>273</v>
      </c>
      <c r="F235" s="46"/>
      <c r="G235" s="46"/>
      <c r="H235" s="46"/>
      <c r="I235" s="46"/>
      <c r="J235" s="47"/>
    </row>
    <row r="236">
      <c r="A236" s="31" t="s">
        <v>50</v>
      </c>
      <c r="B236" s="32"/>
      <c r="C236" s="33" t="s">
        <v>274</v>
      </c>
      <c r="D236" s="34"/>
      <c r="E236" s="31" t="s">
        <v>275</v>
      </c>
      <c r="F236" s="34"/>
      <c r="G236" s="34"/>
      <c r="H236" s="34"/>
      <c r="I236" s="35">
        <f>SUMIFS(I237:I261,A237:A261,"P")</f>
        <v>0</v>
      </c>
      <c r="J236" s="36"/>
    </row>
    <row r="237">
      <c r="A237" s="37" t="s">
        <v>53</v>
      </c>
      <c r="B237" s="37">
        <v>38</v>
      </c>
      <c r="C237" s="38" t="s">
        <v>276</v>
      </c>
      <c r="D237" s="37" t="s">
        <v>55</v>
      </c>
      <c r="E237" s="39" t="s">
        <v>277</v>
      </c>
      <c r="F237" s="40" t="s">
        <v>103</v>
      </c>
      <c r="G237" s="41">
        <v>4.0199999999999996</v>
      </c>
      <c r="H237" s="42">
        <v>0</v>
      </c>
      <c r="I237" s="43">
        <f>ROUND(G237*H237,P4)</f>
        <v>0</v>
      </c>
      <c r="J237" s="40" t="s">
        <v>58</v>
      </c>
      <c r="O237" s="44">
        <f>I237*0.21</f>
        <v>0</v>
      </c>
      <c r="P237">
        <v>3</v>
      </c>
    </row>
    <row r="238">
      <c r="A238" s="37" t="s">
        <v>59</v>
      </c>
      <c r="B238" s="45"/>
      <c r="C238" s="46"/>
      <c r="D238" s="46"/>
      <c r="E238" s="49" t="s">
        <v>55</v>
      </c>
      <c r="F238" s="46"/>
      <c r="G238" s="46"/>
      <c r="H238" s="46"/>
      <c r="I238" s="46"/>
      <c r="J238" s="47"/>
    </row>
    <row r="239">
      <c r="A239" s="37" t="s">
        <v>61</v>
      </c>
      <c r="B239" s="45"/>
      <c r="C239" s="46"/>
      <c r="D239" s="46"/>
      <c r="E239" s="48" t="s">
        <v>254</v>
      </c>
      <c r="F239" s="46"/>
      <c r="G239" s="46"/>
      <c r="H239" s="46"/>
      <c r="I239" s="46"/>
      <c r="J239" s="47"/>
    </row>
    <row r="240" ht="30">
      <c r="A240" s="37" t="s">
        <v>61</v>
      </c>
      <c r="B240" s="45"/>
      <c r="C240" s="46"/>
      <c r="D240" s="46"/>
      <c r="E240" s="48" t="s">
        <v>278</v>
      </c>
      <c r="F240" s="46"/>
      <c r="G240" s="46"/>
      <c r="H240" s="46"/>
      <c r="I240" s="46"/>
      <c r="J240" s="47"/>
    </row>
    <row r="241" ht="409.5">
      <c r="A241" s="37" t="s">
        <v>69</v>
      </c>
      <c r="B241" s="45"/>
      <c r="C241" s="46"/>
      <c r="D241" s="46"/>
      <c r="E241" s="39" t="s">
        <v>279</v>
      </c>
      <c r="F241" s="46"/>
      <c r="G241" s="46"/>
      <c r="H241" s="46"/>
      <c r="I241" s="46"/>
      <c r="J241" s="47"/>
    </row>
    <row r="242">
      <c r="A242" s="37" t="s">
        <v>53</v>
      </c>
      <c r="B242" s="37">
        <v>39</v>
      </c>
      <c r="C242" s="38" t="s">
        <v>280</v>
      </c>
      <c r="D242" s="37" t="s">
        <v>55</v>
      </c>
      <c r="E242" s="39" t="s">
        <v>281</v>
      </c>
      <c r="F242" s="40" t="s">
        <v>103</v>
      </c>
      <c r="G242" s="41">
        <v>8.6400000000000006</v>
      </c>
      <c r="H242" s="42">
        <v>0</v>
      </c>
      <c r="I242" s="43">
        <f>ROUND(G242*H242,P4)</f>
        <v>0</v>
      </c>
      <c r="J242" s="40" t="s">
        <v>58</v>
      </c>
      <c r="O242" s="44">
        <f>I242*0.21</f>
        <v>0</v>
      </c>
      <c r="P242">
        <v>3</v>
      </c>
    </row>
    <row r="243">
      <c r="A243" s="37" t="s">
        <v>59</v>
      </c>
      <c r="B243" s="45"/>
      <c r="C243" s="46"/>
      <c r="D243" s="46"/>
      <c r="E243" s="49" t="s">
        <v>55</v>
      </c>
      <c r="F243" s="46"/>
      <c r="G243" s="46"/>
      <c r="H243" s="46"/>
      <c r="I243" s="46"/>
      <c r="J243" s="47"/>
    </row>
    <row r="244">
      <c r="A244" s="37" t="s">
        <v>61</v>
      </c>
      <c r="B244" s="45"/>
      <c r="C244" s="46"/>
      <c r="D244" s="46"/>
      <c r="E244" s="48" t="s">
        <v>254</v>
      </c>
      <c r="F244" s="46"/>
      <c r="G244" s="46"/>
      <c r="H244" s="46"/>
      <c r="I244" s="46"/>
      <c r="J244" s="47"/>
    </row>
    <row r="245" ht="30">
      <c r="A245" s="37" t="s">
        <v>61</v>
      </c>
      <c r="B245" s="45"/>
      <c r="C245" s="46"/>
      <c r="D245" s="46"/>
      <c r="E245" s="48" t="s">
        <v>282</v>
      </c>
      <c r="F245" s="46"/>
      <c r="G245" s="46"/>
      <c r="H245" s="46"/>
      <c r="I245" s="46"/>
      <c r="J245" s="47"/>
    </row>
    <row r="246" ht="409.5">
      <c r="A246" s="37" t="s">
        <v>69</v>
      </c>
      <c r="B246" s="45"/>
      <c r="C246" s="46"/>
      <c r="D246" s="46"/>
      <c r="E246" s="39" t="s">
        <v>283</v>
      </c>
      <c r="F246" s="46"/>
      <c r="G246" s="46"/>
      <c r="H246" s="46"/>
      <c r="I246" s="46"/>
      <c r="J246" s="47"/>
    </row>
    <row r="247">
      <c r="A247" s="37" t="s">
        <v>53</v>
      </c>
      <c r="B247" s="37">
        <v>40</v>
      </c>
      <c r="C247" s="38" t="s">
        <v>284</v>
      </c>
      <c r="D247" s="37" t="s">
        <v>55</v>
      </c>
      <c r="E247" s="39" t="s">
        <v>285</v>
      </c>
      <c r="F247" s="40" t="s">
        <v>103</v>
      </c>
      <c r="G247" s="41">
        <v>12.19</v>
      </c>
      <c r="H247" s="42">
        <v>0</v>
      </c>
      <c r="I247" s="43">
        <f>ROUND(G247*H247,P4)</f>
        <v>0</v>
      </c>
      <c r="J247" s="40" t="s">
        <v>58</v>
      </c>
      <c r="O247" s="44">
        <f>I247*0.21</f>
        <v>0</v>
      </c>
      <c r="P247">
        <v>3</v>
      </c>
    </row>
    <row r="248">
      <c r="A248" s="37" t="s">
        <v>59</v>
      </c>
      <c r="B248" s="45"/>
      <c r="C248" s="46"/>
      <c r="D248" s="46"/>
      <c r="E248" s="49" t="s">
        <v>55</v>
      </c>
      <c r="F248" s="46"/>
      <c r="G248" s="46"/>
      <c r="H248" s="46"/>
      <c r="I248" s="46"/>
      <c r="J248" s="47"/>
    </row>
    <row r="249">
      <c r="A249" s="37" t="s">
        <v>61</v>
      </c>
      <c r="B249" s="45"/>
      <c r="C249" s="46"/>
      <c r="D249" s="46"/>
      <c r="E249" s="48" t="s">
        <v>254</v>
      </c>
      <c r="F249" s="46"/>
      <c r="G249" s="46"/>
      <c r="H249" s="46"/>
      <c r="I249" s="46"/>
      <c r="J249" s="47"/>
    </row>
    <row r="250" ht="30">
      <c r="A250" s="37" t="s">
        <v>61</v>
      </c>
      <c r="B250" s="45"/>
      <c r="C250" s="46"/>
      <c r="D250" s="46"/>
      <c r="E250" s="48" t="s">
        <v>286</v>
      </c>
      <c r="F250" s="46"/>
      <c r="G250" s="46"/>
      <c r="H250" s="46"/>
      <c r="I250" s="46"/>
      <c r="J250" s="47"/>
    </row>
    <row r="251" ht="30">
      <c r="A251" s="37" t="s">
        <v>61</v>
      </c>
      <c r="B251" s="45"/>
      <c r="C251" s="46"/>
      <c r="D251" s="46"/>
      <c r="E251" s="48" t="s">
        <v>287</v>
      </c>
      <c r="F251" s="46"/>
      <c r="G251" s="46"/>
      <c r="H251" s="46"/>
      <c r="I251" s="46"/>
      <c r="J251" s="47"/>
    </row>
    <row r="252" ht="30">
      <c r="A252" s="37" t="s">
        <v>61</v>
      </c>
      <c r="B252" s="45"/>
      <c r="C252" s="46"/>
      <c r="D252" s="46"/>
      <c r="E252" s="48" t="s">
        <v>288</v>
      </c>
      <c r="F252" s="46"/>
      <c r="G252" s="46"/>
      <c r="H252" s="46"/>
      <c r="I252" s="46"/>
      <c r="J252" s="47"/>
    </row>
    <row r="253">
      <c r="A253" s="37" t="s">
        <v>61</v>
      </c>
      <c r="B253" s="45"/>
      <c r="C253" s="46"/>
      <c r="D253" s="46"/>
      <c r="E253" s="48" t="s">
        <v>289</v>
      </c>
      <c r="F253" s="46"/>
      <c r="G253" s="46"/>
      <c r="H253" s="46"/>
      <c r="I253" s="46"/>
      <c r="J253" s="47"/>
    </row>
    <row r="254" ht="105">
      <c r="A254" s="37" t="s">
        <v>69</v>
      </c>
      <c r="B254" s="45"/>
      <c r="C254" s="46"/>
      <c r="D254" s="46"/>
      <c r="E254" s="39" t="s">
        <v>290</v>
      </c>
      <c r="F254" s="46"/>
      <c r="G254" s="46"/>
      <c r="H254" s="46"/>
      <c r="I254" s="46"/>
      <c r="J254" s="47"/>
    </row>
    <row r="255">
      <c r="A255" s="37" t="s">
        <v>53</v>
      </c>
      <c r="B255" s="37">
        <v>41</v>
      </c>
      <c r="C255" s="38" t="s">
        <v>291</v>
      </c>
      <c r="D255" s="37" t="s">
        <v>55</v>
      </c>
      <c r="E255" s="39" t="s">
        <v>292</v>
      </c>
      <c r="F255" s="40" t="s">
        <v>103</v>
      </c>
      <c r="G255" s="41">
        <v>2.544</v>
      </c>
      <c r="H255" s="42">
        <v>0</v>
      </c>
      <c r="I255" s="43">
        <f>ROUND(G255*H255,P4)</f>
        <v>0</v>
      </c>
      <c r="J255" s="40" t="s">
        <v>58</v>
      </c>
      <c r="O255" s="44">
        <f>I255*0.21</f>
        <v>0</v>
      </c>
      <c r="P255">
        <v>3</v>
      </c>
    </row>
    <row r="256">
      <c r="A256" s="37" t="s">
        <v>59</v>
      </c>
      <c r="B256" s="45"/>
      <c r="C256" s="46"/>
      <c r="D256" s="46"/>
      <c r="E256" s="49" t="s">
        <v>55</v>
      </c>
      <c r="F256" s="46"/>
      <c r="G256" s="46"/>
      <c r="H256" s="46"/>
      <c r="I256" s="46"/>
      <c r="J256" s="47"/>
    </row>
    <row r="257">
      <c r="A257" s="37" t="s">
        <v>61</v>
      </c>
      <c r="B257" s="45"/>
      <c r="C257" s="46"/>
      <c r="D257" s="46"/>
      <c r="E257" s="48" t="s">
        <v>254</v>
      </c>
      <c r="F257" s="46"/>
      <c r="G257" s="46"/>
      <c r="H257" s="46"/>
      <c r="I257" s="46"/>
      <c r="J257" s="47"/>
    </row>
    <row r="258" ht="30">
      <c r="A258" s="37" t="s">
        <v>61</v>
      </c>
      <c r="B258" s="45"/>
      <c r="C258" s="46"/>
      <c r="D258" s="46"/>
      <c r="E258" s="48" t="s">
        <v>293</v>
      </c>
      <c r="F258" s="46"/>
      <c r="G258" s="46"/>
      <c r="H258" s="46"/>
      <c r="I258" s="46"/>
      <c r="J258" s="47"/>
    </row>
    <row r="259" ht="30">
      <c r="A259" s="37" t="s">
        <v>61</v>
      </c>
      <c r="B259" s="45"/>
      <c r="C259" s="46"/>
      <c r="D259" s="46"/>
      <c r="E259" s="48" t="s">
        <v>294</v>
      </c>
      <c r="F259" s="46"/>
      <c r="G259" s="46"/>
      <c r="H259" s="46"/>
      <c r="I259" s="46"/>
      <c r="J259" s="47"/>
    </row>
    <row r="260">
      <c r="A260" s="37" t="s">
        <v>61</v>
      </c>
      <c r="B260" s="45"/>
      <c r="C260" s="46"/>
      <c r="D260" s="46"/>
      <c r="E260" s="48" t="s">
        <v>295</v>
      </c>
      <c r="F260" s="46"/>
      <c r="G260" s="46"/>
      <c r="H260" s="46"/>
      <c r="I260" s="46"/>
      <c r="J260" s="47"/>
    </row>
    <row r="261" ht="409.5">
      <c r="A261" s="37" t="s">
        <v>69</v>
      </c>
      <c r="B261" s="45"/>
      <c r="C261" s="46"/>
      <c r="D261" s="46"/>
      <c r="E261" s="39" t="s">
        <v>296</v>
      </c>
      <c r="F261" s="46"/>
      <c r="G261" s="46"/>
      <c r="H261" s="46"/>
      <c r="I261" s="46"/>
      <c r="J261" s="47"/>
    </row>
    <row r="262">
      <c r="A262" s="31" t="s">
        <v>50</v>
      </c>
      <c r="B262" s="32"/>
      <c r="C262" s="33" t="s">
        <v>297</v>
      </c>
      <c r="D262" s="34"/>
      <c r="E262" s="31" t="s">
        <v>298</v>
      </c>
      <c r="F262" s="34"/>
      <c r="G262" s="34"/>
      <c r="H262" s="34"/>
      <c r="I262" s="35">
        <f>SUMIFS(I263:I387,A263:A387,"P")</f>
        <v>0</v>
      </c>
      <c r="J262" s="36"/>
    </row>
    <row r="263">
      <c r="A263" s="37" t="s">
        <v>53</v>
      </c>
      <c r="B263" s="37">
        <v>42</v>
      </c>
      <c r="C263" s="38" t="s">
        <v>299</v>
      </c>
      <c r="D263" s="37" t="s">
        <v>55</v>
      </c>
      <c r="E263" s="39" t="s">
        <v>300</v>
      </c>
      <c r="F263" s="40" t="s">
        <v>96</v>
      </c>
      <c r="G263" s="41">
        <v>1883.8800000000001</v>
      </c>
      <c r="H263" s="42">
        <v>0</v>
      </c>
      <c r="I263" s="43">
        <f>ROUND(G263*H263,P4)</f>
        <v>0</v>
      </c>
      <c r="J263" s="40" t="s">
        <v>58</v>
      </c>
      <c r="O263" s="44">
        <f>I263*0.21</f>
        <v>0</v>
      </c>
      <c r="P263">
        <v>3</v>
      </c>
    </row>
    <row r="264" ht="30">
      <c r="A264" s="37" t="s">
        <v>59</v>
      </c>
      <c r="B264" s="45"/>
      <c r="C264" s="46"/>
      <c r="D264" s="46"/>
      <c r="E264" s="39" t="s">
        <v>301</v>
      </c>
      <c r="F264" s="46"/>
      <c r="G264" s="46"/>
      <c r="H264" s="46"/>
      <c r="I264" s="46"/>
      <c r="J264" s="47"/>
    </row>
    <row r="265">
      <c r="A265" s="37" t="s">
        <v>61</v>
      </c>
      <c r="B265" s="45"/>
      <c r="C265" s="46"/>
      <c r="D265" s="46"/>
      <c r="E265" s="48" t="s">
        <v>302</v>
      </c>
      <c r="F265" s="46"/>
      <c r="G265" s="46"/>
      <c r="H265" s="46"/>
      <c r="I265" s="46"/>
      <c r="J265" s="47"/>
    </row>
    <row r="266">
      <c r="A266" s="37" t="s">
        <v>61</v>
      </c>
      <c r="B266" s="45"/>
      <c r="C266" s="46"/>
      <c r="D266" s="46"/>
      <c r="E266" s="48" t="s">
        <v>303</v>
      </c>
      <c r="F266" s="46"/>
      <c r="G266" s="46"/>
      <c r="H266" s="46"/>
      <c r="I266" s="46"/>
      <c r="J266" s="47"/>
    </row>
    <row r="267" ht="30">
      <c r="A267" s="37" t="s">
        <v>61</v>
      </c>
      <c r="B267" s="45"/>
      <c r="C267" s="46"/>
      <c r="D267" s="46"/>
      <c r="E267" s="48" t="s">
        <v>304</v>
      </c>
      <c r="F267" s="46"/>
      <c r="G267" s="46"/>
      <c r="H267" s="46"/>
      <c r="I267" s="46"/>
      <c r="J267" s="47"/>
    </row>
    <row r="268">
      <c r="A268" s="37" t="s">
        <v>61</v>
      </c>
      <c r="B268" s="45"/>
      <c r="C268" s="46"/>
      <c r="D268" s="46"/>
      <c r="E268" s="48" t="s">
        <v>305</v>
      </c>
      <c r="F268" s="46"/>
      <c r="G268" s="46"/>
      <c r="H268" s="46"/>
      <c r="I268" s="46"/>
      <c r="J268" s="47"/>
    </row>
    <row r="269" ht="165">
      <c r="A269" s="37" t="s">
        <v>69</v>
      </c>
      <c r="B269" s="45"/>
      <c r="C269" s="46"/>
      <c r="D269" s="46"/>
      <c r="E269" s="39" t="s">
        <v>306</v>
      </c>
      <c r="F269" s="46"/>
      <c r="G269" s="46"/>
      <c r="H269" s="46"/>
      <c r="I269" s="46"/>
      <c r="J269" s="47"/>
    </row>
    <row r="270">
      <c r="A270" s="37" t="s">
        <v>53</v>
      </c>
      <c r="B270" s="37">
        <v>43</v>
      </c>
      <c r="C270" s="38" t="s">
        <v>307</v>
      </c>
      <c r="D270" s="37" t="s">
        <v>55</v>
      </c>
      <c r="E270" s="39" t="s">
        <v>308</v>
      </c>
      <c r="F270" s="40" t="s">
        <v>96</v>
      </c>
      <c r="G270" s="41">
        <v>68</v>
      </c>
      <c r="H270" s="42">
        <v>0</v>
      </c>
      <c r="I270" s="43">
        <f>ROUND(G270*H270,P4)</f>
        <v>0</v>
      </c>
      <c r="J270" s="40" t="s">
        <v>58</v>
      </c>
      <c r="O270" s="44">
        <f>I270*0.21</f>
        <v>0</v>
      </c>
      <c r="P270">
        <v>3</v>
      </c>
    </row>
    <row r="271">
      <c r="A271" s="37" t="s">
        <v>59</v>
      </c>
      <c r="B271" s="45"/>
      <c r="C271" s="46"/>
      <c r="D271" s="46"/>
      <c r="E271" s="39" t="s">
        <v>309</v>
      </c>
      <c r="F271" s="46"/>
      <c r="G271" s="46"/>
      <c r="H271" s="46"/>
      <c r="I271" s="46"/>
      <c r="J271" s="47"/>
    </row>
    <row r="272">
      <c r="A272" s="37" t="s">
        <v>61</v>
      </c>
      <c r="B272" s="45"/>
      <c r="C272" s="46"/>
      <c r="D272" s="46"/>
      <c r="E272" s="48" t="s">
        <v>310</v>
      </c>
      <c r="F272" s="46"/>
      <c r="G272" s="46"/>
      <c r="H272" s="46"/>
      <c r="I272" s="46"/>
      <c r="J272" s="47"/>
    </row>
    <row r="273" ht="30">
      <c r="A273" s="37" t="s">
        <v>61</v>
      </c>
      <c r="B273" s="45"/>
      <c r="C273" s="46"/>
      <c r="D273" s="46"/>
      <c r="E273" s="48" t="s">
        <v>311</v>
      </c>
      <c r="F273" s="46"/>
      <c r="G273" s="46"/>
      <c r="H273" s="46"/>
      <c r="I273" s="46"/>
      <c r="J273" s="47"/>
    </row>
    <row r="274" ht="165">
      <c r="A274" s="37" t="s">
        <v>69</v>
      </c>
      <c r="B274" s="45"/>
      <c r="C274" s="46"/>
      <c r="D274" s="46"/>
      <c r="E274" s="39" t="s">
        <v>306</v>
      </c>
      <c r="F274" s="46"/>
      <c r="G274" s="46"/>
      <c r="H274" s="46"/>
      <c r="I274" s="46"/>
      <c r="J274" s="47"/>
    </row>
    <row r="275">
      <c r="A275" s="37" t="s">
        <v>53</v>
      </c>
      <c r="B275" s="37">
        <v>44</v>
      </c>
      <c r="C275" s="38" t="s">
        <v>312</v>
      </c>
      <c r="D275" s="37"/>
      <c r="E275" s="39" t="s">
        <v>313</v>
      </c>
      <c r="F275" s="40" t="s">
        <v>96</v>
      </c>
      <c r="G275" s="41">
        <v>1898.6500000000001</v>
      </c>
      <c r="H275" s="42">
        <v>0</v>
      </c>
      <c r="I275" s="43">
        <f>ROUND(G275*H275,P4)</f>
        <v>0</v>
      </c>
      <c r="J275" s="40" t="s">
        <v>58</v>
      </c>
      <c r="O275" s="44">
        <f>I275*0.21</f>
        <v>0</v>
      </c>
      <c r="P275">
        <v>3</v>
      </c>
    </row>
    <row r="276">
      <c r="A276" s="37" t="s">
        <v>59</v>
      </c>
      <c r="B276" s="45"/>
      <c r="C276" s="46"/>
      <c r="D276" s="46"/>
      <c r="E276" s="39" t="s">
        <v>314</v>
      </c>
      <c r="F276" s="46"/>
      <c r="G276" s="46"/>
      <c r="H276" s="46"/>
      <c r="I276" s="46"/>
      <c r="J276" s="47"/>
    </row>
    <row r="277">
      <c r="A277" s="37" t="s">
        <v>61</v>
      </c>
      <c r="B277" s="45"/>
      <c r="C277" s="46"/>
      <c r="D277" s="46"/>
      <c r="E277" s="48" t="s">
        <v>302</v>
      </c>
      <c r="F277" s="46"/>
      <c r="G277" s="46"/>
      <c r="H277" s="46"/>
      <c r="I277" s="46"/>
      <c r="J277" s="47"/>
    </row>
    <row r="278" ht="30">
      <c r="A278" s="37" t="s">
        <v>61</v>
      </c>
      <c r="B278" s="45"/>
      <c r="C278" s="46"/>
      <c r="D278" s="46"/>
      <c r="E278" s="48" t="s">
        <v>315</v>
      </c>
      <c r="F278" s="46"/>
      <c r="G278" s="46"/>
      <c r="H278" s="46"/>
      <c r="I278" s="46"/>
      <c r="J278" s="47"/>
    </row>
    <row r="279">
      <c r="A279" s="37" t="s">
        <v>61</v>
      </c>
      <c r="B279" s="45"/>
      <c r="C279" s="46"/>
      <c r="D279" s="46"/>
      <c r="E279" s="48" t="s">
        <v>316</v>
      </c>
      <c r="F279" s="46"/>
      <c r="G279" s="46"/>
      <c r="H279" s="46"/>
      <c r="I279" s="46"/>
      <c r="J279" s="47"/>
    </row>
    <row r="280">
      <c r="A280" s="37" t="s">
        <v>61</v>
      </c>
      <c r="B280" s="45"/>
      <c r="C280" s="46"/>
      <c r="D280" s="46"/>
      <c r="E280" s="48" t="s">
        <v>310</v>
      </c>
      <c r="F280" s="46"/>
      <c r="G280" s="46"/>
      <c r="H280" s="46"/>
      <c r="I280" s="46"/>
      <c r="J280" s="47"/>
    </row>
    <row r="281" ht="30">
      <c r="A281" s="37" t="s">
        <v>61</v>
      </c>
      <c r="B281" s="45"/>
      <c r="C281" s="46"/>
      <c r="D281" s="46"/>
      <c r="E281" s="48" t="s">
        <v>317</v>
      </c>
      <c r="F281" s="46"/>
      <c r="G281" s="46"/>
      <c r="H281" s="46"/>
      <c r="I281" s="46"/>
      <c r="J281" s="47"/>
    </row>
    <row r="282" ht="30">
      <c r="A282" s="37" t="s">
        <v>61</v>
      </c>
      <c r="B282" s="45"/>
      <c r="C282" s="46"/>
      <c r="D282" s="46"/>
      <c r="E282" s="48" t="s">
        <v>318</v>
      </c>
      <c r="F282" s="46"/>
      <c r="G282" s="46"/>
      <c r="H282" s="46"/>
      <c r="I282" s="46"/>
      <c r="J282" s="47"/>
    </row>
    <row r="283" ht="45">
      <c r="A283" s="37" t="s">
        <v>61</v>
      </c>
      <c r="B283" s="45"/>
      <c r="C283" s="46"/>
      <c r="D283" s="46"/>
      <c r="E283" s="48" t="s">
        <v>319</v>
      </c>
      <c r="F283" s="46"/>
      <c r="G283" s="46"/>
      <c r="H283" s="46"/>
      <c r="I283" s="46"/>
      <c r="J283" s="47"/>
    </row>
    <row r="284">
      <c r="A284" s="37" t="s">
        <v>61</v>
      </c>
      <c r="B284" s="45"/>
      <c r="C284" s="46"/>
      <c r="D284" s="46"/>
      <c r="E284" s="48" t="s">
        <v>320</v>
      </c>
      <c r="F284" s="46"/>
      <c r="G284" s="46"/>
      <c r="H284" s="46"/>
      <c r="I284" s="46"/>
      <c r="J284" s="47"/>
    </row>
    <row r="285">
      <c r="A285" s="37" t="s">
        <v>61</v>
      </c>
      <c r="B285" s="45"/>
      <c r="C285" s="46"/>
      <c r="D285" s="46"/>
      <c r="E285" s="48" t="s">
        <v>321</v>
      </c>
      <c r="F285" s="46"/>
      <c r="G285" s="46"/>
      <c r="H285" s="46"/>
      <c r="I285" s="46"/>
      <c r="J285" s="47"/>
    </row>
    <row r="286" ht="90">
      <c r="A286" s="37" t="s">
        <v>69</v>
      </c>
      <c r="B286" s="45"/>
      <c r="C286" s="46"/>
      <c r="D286" s="46"/>
      <c r="E286" s="39" t="s">
        <v>322</v>
      </c>
      <c r="F286" s="46"/>
      <c r="G286" s="46"/>
      <c r="H286" s="46"/>
      <c r="I286" s="46"/>
      <c r="J286" s="47"/>
    </row>
    <row r="287">
      <c r="A287" s="37" t="s">
        <v>53</v>
      </c>
      <c r="B287" s="37">
        <v>45</v>
      </c>
      <c r="C287" s="38" t="s">
        <v>323</v>
      </c>
      <c r="D287" s="37" t="s">
        <v>55</v>
      </c>
      <c r="E287" s="39" t="s">
        <v>324</v>
      </c>
      <c r="F287" s="40" t="s">
        <v>96</v>
      </c>
      <c r="G287" s="41">
        <v>1688.75</v>
      </c>
      <c r="H287" s="42">
        <v>0</v>
      </c>
      <c r="I287" s="43">
        <f>ROUND(G287*H287,P4)</f>
        <v>0</v>
      </c>
      <c r="J287" s="40" t="s">
        <v>58</v>
      </c>
      <c r="O287" s="44">
        <f>I287*0.21</f>
        <v>0</v>
      </c>
      <c r="P287">
        <v>3</v>
      </c>
    </row>
    <row r="288" ht="30">
      <c r="A288" s="37" t="s">
        <v>59</v>
      </c>
      <c r="B288" s="45"/>
      <c r="C288" s="46"/>
      <c r="D288" s="46"/>
      <c r="E288" s="39" t="s">
        <v>325</v>
      </c>
      <c r="F288" s="46"/>
      <c r="G288" s="46"/>
      <c r="H288" s="46"/>
      <c r="I288" s="46"/>
      <c r="J288" s="47"/>
    </row>
    <row r="289">
      <c r="A289" s="37" t="s">
        <v>61</v>
      </c>
      <c r="B289" s="45"/>
      <c r="C289" s="46"/>
      <c r="D289" s="46"/>
      <c r="E289" s="48" t="s">
        <v>302</v>
      </c>
      <c r="F289" s="46"/>
      <c r="G289" s="46"/>
      <c r="H289" s="46"/>
      <c r="I289" s="46"/>
      <c r="J289" s="47"/>
    </row>
    <row r="290" ht="30">
      <c r="A290" s="37" t="s">
        <v>61</v>
      </c>
      <c r="B290" s="45"/>
      <c r="C290" s="46"/>
      <c r="D290" s="46"/>
      <c r="E290" s="48" t="s">
        <v>326</v>
      </c>
      <c r="F290" s="46"/>
      <c r="G290" s="46"/>
      <c r="H290" s="46"/>
      <c r="I290" s="46"/>
      <c r="J290" s="47"/>
    </row>
    <row r="291" ht="90">
      <c r="A291" s="37" t="s">
        <v>69</v>
      </c>
      <c r="B291" s="45"/>
      <c r="C291" s="46"/>
      <c r="D291" s="46"/>
      <c r="E291" s="39" t="s">
        <v>322</v>
      </c>
      <c r="F291" s="46"/>
      <c r="G291" s="46"/>
      <c r="H291" s="46"/>
      <c r="I291" s="46"/>
      <c r="J291" s="47"/>
    </row>
    <row r="292">
      <c r="A292" s="37" t="s">
        <v>53</v>
      </c>
      <c r="B292" s="37">
        <v>46</v>
      </c>
      <c r="C292" s="38" t="s">
        <v>327</v>
      </c>
      <c r="D292" s="37" t="s">
        <v>55</v>
      </c>
      <c r="E292" s="39" t="s">
        <v>328</v>
      </c>
      <c r="F292" s="40" t="s">
        <v>96</v>
      </c>
      <c r="G292" s="41">
        <v>2061.9499999999998</v>
      </c>
      <c r="H292" s="42">
        <v>0</v>
      </c>
      <c r="I292" s="43">
        <f>ROUND(G292*H292,P4)</f>
        <v>0</v>
      </c>
      <c r="J292" s="40" t="s">
        <v>58</v>
      </c>
      <c r="O292" s="44">
        <f>I292*0.21</f>
        <v>0</v>
      </c>
      <c r="P292">
        <v>3</v>
      </c>
    </row>
    <row r="293" ht="30">
      <c r="A293" s="37" t="s">
        <v>59</v>
      </c>
      <c r="B293" s="45"/>
      <c r="C293" s="46"/>
      <c r="D293" s="46"/>
      <c r="E293" s="39" t="s">
        <v>329</v>
      </c>
      <c r="F293" s="46"/>
      <c r="G293" s="46"/>
      <c r="H293" s="46"/>
      <c r="I293" s="46"/>
      <c r="J293" s="47"/>
    </row>
    <row r="294">
      <c r="A294" s="37" t="s">
        <v>61</v>
      </c>
      <c r="B294" s="45"/>
      <c r="C294" s="46"/>
      <c r="D294" s="46"/>
      <c r="E294" s="48" t="s">
        <v>302</v>
      </c>
      <c r="F294" s="46"/>
      <c r="G294" s="46"/>
      <c r="H294" s="46"/>
      <c r="I294" s="46"/>
      <c r="J294" s="47"/>
    </row>
    <row r="295">
      <c r="A295" s="37" t="s">
        <v>61</v>
      </c>
      <c r="B295" s="45"/>
      <c r="C295" s="46"/>
      <c r="D295" s="46"/>
      <c r="E295" s="48" t="s">
        <v>330</v>
      </c>
      <c r="F295" s="46"/>
      <c r="G295" s="46"/>
      <c r="H295" s="46"/>
      <c r="I295" s="46"/>
      <c r="J295" s="47"/>
    </row>
    <row r="296" ht="30">
      <c r="A296" s="37" t="s">
        <v>61</v>
      </c>
      <c r="B296" s="45"/>
      <c r="C296" s="46"/>
      <c r="D296" s="46"/>
      <c r="E296" s="48" t="s">
        <v>331</v>
      </c>
      <c r="F296" s="46"/>
      <c r="G296" s="46"/>
      <c r="H296" s="46"/>
      <c r="I296" s="46"/>
      <c r="J296" s="47"/>
    </row>
    <row r="297">
      <c r="A297" s="37" t="s">
        <v>61</v>
      </c>
      <c r="B297" s="45"/>
      <c r="C297" s="46"/>
      <c r="D297" s="46"/>
      <c r="E297" s="48" t="s">
        <v>332</v>
      </c>
      <c r="F297" s="46"/>
      <c r="G297" s="46"/>
      <c r="H297" s="46"/>
      <c r="I297" s="46"/>
      <c r="J297" s="47"/>
    </row>
    <row r="298" ht="90">
      <c r="A298" s="37" t="s">
        <v>69</v>
      </c>
      <c r="B298" s="45"/>
      <c r="C298" s="46"/>
      <c r="D298" s="46"/>
      <c r="E298" s="39" t="s">
        <v>322</v>
      </c>
      <c r="F298" s="46"/>
      <c r="G298" s="46"/>
      <c r="H298" s="46"/>
      <c r="I298" s="46"/>
      <c r="J298" s="47"/>
    </row>
    <row r="299">
      <c r="A299" s="37" t="s">
        <v>53</v>
      </c>
      <c r="B299" s="37">
        <v>47</v>
      </c>
      <c r="C299" s="38" t="s">
        <v>333</v>
      </c>
      <c r="D299" s="37" t="s">
        <v>55</v>
      </c>
      <c r="E299" s="39" t="s">
        <v>334</v>
      </c>
      <c r="F299" s="40" t="s">
        <v>96</v>
      </c>
      <c r="G299" s="41">
        <v>531.29999999999995</v>
      </c>
      <c r="H299" s="42">
        <v>0</v>
      </c>
      <c r="I299" s="43">
        <f>ROUND(G299*H299,P4)</f>
        <v>0</v>
      </c>
      <c r="J299" s="40" t="s">
        <v>58</v>
      </c>
      <c r="O299" s="44">
        <f>I299*0.21</f>
        <v>0</v>
      </c>
      <c r="P299">
        <v>3</v>
      </c>
    </row>
    <row r="300" ht="30">
      <c r="A300" s="37" t="s">
        <v>59</v>
      </c>
      <c r="B300" s="45"/>
      <c r="C300" s="46"/>
      <c r="D300" s="46"/>
      <c r="E300" s="39" t="s">
        <v>335</v>
      </c>
      <c r="F300" s="46"/>
      <c r="G300" s="46"/>
      <c r="H300" s="46"/>
      <c r="I300" s="46"/>
      <c r="J300" s="47"/>
    </row>
    <row r="301">
      <c r="A301" s="37" t="s">
        <v>61</v>
      </c>
      <c r="B301" s="45"/>
      <c r="C301" s="46"/>
      <c r="D301" s="46"/>
      <c r="E301" s="48" t="s">
        <v>336</v>
      </c>
      <c r="F301" s="46"/>
      <c r="G301" s="46"/>
      <c r="H301" s="46"/>
      <c r="I301" s="46"/>
      <c r="J301" s="47"/>
    </row>
    <row r="302">
      <c r="A302" s="37" t="s">
        <v>61</v>
      </c>
      <c r="B302" s="45"/>
      <c r="C302" s="46"/>
      <c r="D302" s="46"/>
      <c r="E302" s="48" t="s">
        <v>337</v>
      </c>
      <c r="F302" s="46"/>
      <c r="G302" s="46"/>
      <c r="H302" s="46"/>
      <c r="I302" s="46"/>
      <c r="J302" s="47"/>
    </row>
    <row r="303" ht="90">
      <c r="A303" s="37" t="s">
        <v>69</v>
      </c>
      <c r="B303" s="45"/>
      <c r="C303" s="46"/>
      <c r="D303" s="46"/>
      <c r="E303" s="39" t="s">
        <v>322</v>
      </c>
      <c r="F303" s="46"/>
      <c r="G303" s="46"/>
      <c r="H303" s="46"/>
      <c r="I303" s="46"/>
      <c r="J303" s="47"/>
    </row>
    <row r="304">
      <c r="A304" s="37" t="s">
        <v>53</v>
      </c>
      <c r="B304" s="37">
        <v>48</v>
      </c>
      <c r="C304" s="38" t="s">
        <v>338</v>
      </c>
      <c r="D304" s="37" t="s">
        <v>55</v>
      </c>
      <c r="E304" s="39" t="s">
        <v>339</v>
      </c>
      <c r="F304" s="40" t="s">
        <v>96</v>
      </c>
      <c r="G304" s="41">
        <v>483</v>
      </c>
      <c r="H304" s="42">
        <v>0</v>
      </c>
      <c r="I304" s="43">
        <f>ROUND(G304*H304,P4)</f>
        <v>0</v>
      </c>
      <c r="J304" s="40" t="s">
        <v>58</v>
      </c>
      <c r="O304" s="44">
        <f>I304*0.21</f>
        <v>0</v>
      </c>
      <c r="P304">
        <v>3</v>
      </c>
    </row>
    <row r="305" ht="30">
      <c r="A305" s="37" t="s">
        <v>59</v>
      </c>
      <c r="B305" s="45"/>
      <c r="C305" s="46"/>
      <c r="D305" s="46"/>
      <c r="E305" s="39" t="s">
        <v>340</v>
      </c>
      <c r="F305" s="46"/>
      <c r="G305" s="46"/>
      <c r="H305" s="46"/>
      <c r="I305" s="46"/>
      <c r="J305" s="47"/>
    </row>
    <row r="306">
      <c r="A306" s="37" t="s">
        <v>61</v>
      </c>
      <c r="B306" s="45"/>
      <c r="C306" s="46"/>
      <c r="D306" s="46"/>
      <c r="E306" s="48" t="s">
        <v>336</v>
      </c>
      <c r="F306" s="46"/>
      <c r="G306" s="46"/>
      <c r="H306" s="46"/>
      <c r="I306" s="46"/>
      <c r="J306" s="47"/>
    </row>
    <row r="307">
      <c r="A307" s="37" t="s">
        <v>61</v>
      </c>
      <c r="B307" s="45"/>
      <c r="C307" s="46"/>
      <c r="D307" s="46"/>
      <c r="E307" s="48" t="s">
        <v>341</v>
      </c>
      <c r="F307" s="46"/>
      <c r="G307" s="46"/>
      <c r="H307" s="46"/>
      <c r="I307" s="46"/>
      <c r="J307" s="47"/>
    </row>
    <row r="308" ht="150">
      <c r="A308" s="37" t="s">
        <v>69</v>
      </c>
      <c r="B308" s="45"/>
      <c r="C308" s="46"/>
      <c r="D308" s="46"/>
      <c r="E308" s="39" t="s">
        <v>342</v>
      </c>
      <c r="F308" s="46"/>
      <c r="G308" s="46"/>
      <c r="H308" s="46"/>
      <c r="I308" s="46"/>
      <c r="J308" s="47"/>
    </row>
    <row r="309">
      <c r="A309" s="37" t="s">
        <v>53</v>
      </c>
      <c r="B309" s="37">
        <v>49</v>
      </c>
      <c r="C309" s="38" t="s">
        <v>343</v>
      </c>
      <c r="D309" s="37" t="s">
        <v>55</v>
      </c>
      <c r="E309" s="39" t="s">
        <v>344</v>
      </c>
      <c r="F309" s="40" t="s">
        <v>96</v>
      </c>
      <c r="G309" s="41">
        <v>1246.5</v>
      </c>
      <c r="H309" s="42">
        <v>0</v>
      </c>
      <c r="I309" s="43">
        <f>ROUND(G309*H309,P4)</f>
        <v>0</v>
      </c>
      <c r="J309" s="40" t="s">
        <v>58</v>
      </c>
      <c r="O309" s="44">
        <f>I309*0.21</f>
        <v>0</v>
      </c>
      <c r="P309">
        <v>3</v>
      </c>
    </row>
    <row r="310" ht="30">
      <c r="A310" s="37" t="s">
        <v>59</v>
      </c>
      <c r="B310" s="45"/>
      <c r="C310" s="46"/>
      <c r="D310" s="46"/>
      <c r="E310" s="39" t="s">
        <v>345</v>
      </c>
      <c r="F310" s="46"/>
      <c r="G310" s="46"/>
      <c r="H310" s="46"/>
      <c r="I310" s="46"/>
      <c r="J310" s="47"/>
    </row>
    <row r="311">
      <c r="A311" s="37" t="s">
        <v>61</v>
      </c>
      <c r="B311" s="45"/>
      <c r="C311" s="46"/>
      <c r="D311" s="46"/>
      <c r="E311" s="48" t="s">
        <v>142</v>
      </c>
      <c r="F311" s="46"/>
      <c r="G311" s="46"/>
      <c r="H311" s="46"/>
      <c r="I311" s="46"/>
      <c r="J311" s="47"/>
    </row>
    <row r="312" ht="30">
      <c r="A312" s="37" t="s">
        <v>61</v>
      </c>
      <c r="B312" s="45"/>
      <c r="C312" s="46"/>
      <c r="D312" s="46"/>
      <c r="E312" s="48" t="s">
        <v>346</v>
      </c>
      <c r="F312" s="46"/>
      <c r="G312" s="46"/>
      <c r="H312" s="46"/>
      <c r="I312" s="46"/>
      <c r="J312" s="47"/>
    </row>
    <row r="313" ht="120">
      <c r="A313" s="37" t="s">
        <v>69</v>
      </c>
      <c r="B313" s="45"/>
      <c r="C313" s="46"/>
      <c r="D313" s="46"/>
      <c r="E313" s="39" t="s">
        <v>347</v>
      </c>
      <c r="F313" s="46"/>
      <c r="G313" s="46"/>
      <c r="H313" s="46"/>
      <c r="I313" s="46"/>
      <c r="J313" s="47"/>
    </row>
    <row r="314">
      <c r="A314" s="37" t="s">
        <v>53</v>
      </c>
      <c r="B314" s="37">
        <v>50</v>
      </c>
      <c r="C314" s="38" t="s">
        <v>348</v>
      </c>
      <c r="D314" s="37" t="s">
        <v>190</v>
      </c>
      <c r="E314" s="39" t="s">
        <v>349</v>
      </c>
      <c r="F314" s="40" t="s">
        <v>96</v>
      </c>
      <c r="G314" s="41">
        <v>9440.9799999999996</v>
      </c>
      <c r="H314" s="42">
        <v>0</v>
      </c>
      <c r="I314" s="43">
        <f>ROUND(G314*H314,P4)</f>
        <v>0</v>
      </c>
      <c r="J314" s="40" t="s">
        <v>58</v>
      </c>
      <c r="O314" s="44">
        <f>I314*0.21</f>
        <v>0</v>
      </c>
      <c r="P314">
        <v>3</v>
      </c>
    </row>
    <row r="315" ht="30">
      <c r="A315" s="37" t="s">
        <v>59</v>
      </c>
      <c r="B315" s="45"/>
      <c r="C315" s="46"/>
      <c r="D315" s="46"/>
      <c r="E315" s="39" t="s">
        <v>350</v>
      </c>
      <c r="F315" s="46"/>
      <c r="G315" s="46"/>
      <c r="H315" s="46"/>
      <c r="I315" s="46"/>
      <c r="J315" s="47"/>
    </row>
    <row r="316">
      <c r="A316" s="37" t="s">
        <v>61</v>
      </c>
      <c r="B316" s="45"/>
      <c r="C316" s="46"/>
      <c r="D316" s="46"/>
      <c r="E316" s="48" t="s">
        <v>302</v>
      </c>
      <c r="F316" s="46"/>
      <c r="G316" s="46"/>
      <c r="H316" s="46"/>
      <c r="I316" s="46"/>
      <c r="J316" s="47"/>
    </row>
    <row r="317">
      <c r="A317" s="37" t="s">
        <v>61</v>
      </c>
      <c r="B317" s="45"/>
      <c r="C317" s="46"/>
      <c r="D317" s="46"/>
      <c r="E317" s="48" t="s">
        <v>351</v>
      </c>
      <c r="F317" s="46"/>
      <c r="G317" s="46"/>
      <c r="H317" s="46"/>
      <c r="I317" s="46"/>
      <c r="J317" s="47"/>
    </row>
    <row r="318" ht="120">
      <c r="A318" s="37" t="s">
        <v>69</v>
      </c>
      <c r="B318" s="45"/>
      <c r="C318" s="46"/>
      <c r="D318" s="46"/>
      <c r="E318" s="39" t="s">
        <v>352</v>
      </c>
      <c r="F318" s="46"/>
      <c r="G318" s="46"/>
      <c r="H318" s="46"/>
      <c r="I318" s="46"/>
      <c r="J318" s="47"/>
    </row>
    <row r="319">
      <c r="A319" s="37" t="s">
        <v>53</v>
      </c>
      <c r="B319" s="37">
        <v>51</v>
      </c>
      <c r="C319" s="38" t="s">
        <v>348</v>
      </c>
      <c r="D319" s="37" t="s">
        <v>194</v>
      </c>
      <c r="E319" s="39" t="s">
        <v>349</v>
      </c>
      <c r="F319" s="40" t="s">
        <v>96</v>
      </c>
      <c r="G319" s="41">
        <v>11062.02</v>
      </c>
      <c r="H319" s="42">
        <v>0</v>
      </c>
      <c r="I319" s="43">
        <f>ROUND(G319*H319,P4)</f>
        <v>0</v>
      </c>
      <c r="J319" s="40" t="s">
        <v>58</v>
      </c>
      <c r="O319" s="44">
        <f>I319*0.21</f>
        <v>0</v>
      </c>
      <c r="P319">
        <v>3</v>
      </c>
    </row>
    <row r="320" ht="30">
      <c r="A320" s="37" t="s">
        <v>59</v>
      </c>
      <c r="B320" s="45"/>
      <c r="C320" s="46"/>
      <c r="D320" s="46"/>
      <c r="E320" s="39" t="s">
        <v>353</v>
      </c>
      <c r="F320" s="46"/>
      <c r="G320" s="46"/>
      <c r="H320" s="46"/>
      <c r="I320" s="46"/>
      <c r="J320" s="47"/>
    </row>
    <row r="321">
      <c r="A321" s="37" t="s">
        <v>61</v>
      </c>
      <c r="B321" s="45"/>
      <c r="C321" s="46"/>
      <c r="D321" s="46"/>
      <c r="E321" s="48" t="s">
        <v>302</v>
      </c>
      <c r="F321" s="46"/>
      <c r="G321" s="46"/>
      <c r="H321" s="46"/>
      <c r="I321" s="46"/>
      <c r="J321" s="47"/>
    </row>
    <row r="322">
      <c r="A322" s="37" t="s">
        <v>61</v>
      </c>
      <c r="B322" s="45"/>
      <c r="C322" s="46"/>
      <c r="D322" s="46"/>
      <c r="E322" s="48" t="s">
        <v>354</v>
      </c>
      <c r="F322" s="46"/>
      <c r="G322" s="46"/>
      <c r="H322" s="46"/>
      <c r="I322" s="46"/>
      <c r="J322" s="47"/>
    </row>
    <row r="323">
      <c r="A323" s="37" t="s">
        <v>61</v>
      </c>
      <c r="B323" s="45"/>
      <c r="C323" s="46"/>
      <c r="D323" s="46"/>
      <c r="E323" s="48" t="s">
        <v>355</v>
      </c>
      <c r="F323" s="46"/>
      <c r="G323" s="46"/>
      <c r="H323" s="46"/>
      <c r="I323" s="46"/>
      <c r="J323" s="47"/>
    </row>
    <row r="324" ht="30">
      <c r="A324" s="37" t="s">
        <v>61</v>
      </c>
      <c r="B324" s="45"/>
      <c r="C324" s="46"/>
      <c r="D324" s="46"/>
      <c r="E324" s="48" t="s">
        <v>356</v>
      </c>
      <c r="F324" s="46"/>
      <c r="G324" s="46"/>
      <c r="H324" s="46"/>
      <c r="I324" s="46"/>
      <c r="J324" s="47"/>
    </row>
    <row r="325">
      <c r="A325" s="37" t="s">
        <v>61</v>
      </c>
      <c r="B325" s="45"/>
      <c r="C325" s="46"/>
      <c r="D325" s="46"/>
      <c r="E325" s="48" t="s">
        <v>357</v>
      </c>
      <c r="F325" s="46"/>
      <c r="G325" s="46"/>
      <c r="H325" s="46"/>
      <c r="I325" s="46"/>
      <c r="J325" s="47"/>
    </row>
    <row r="326" ht="120">
      <c r="A326" s="37" t="s">
        <v>69</v>
      </c>
      <c r="B326" s="45"/>
      <c r="C326" s="46"/>
      <c r="D326" s="46"/>
      <c r="E326" s="39" t="s">
        <v>352</v>
      </c>
      <c r="F326" s="46"/>
      <c r="G326" s="46"/>
      <c r="H326" s="46"/>
      <c r="I326" s="46"/>
      <c r="J326" s="47"/>
    </row>
    <row r="327">
      <c r="A327" s="37" t="s">
        <v>53</v>
      </c>
      <c r="B327" s="37">
        <v>52</v>
      </c>
      <c r="C327" s="38" t="s">
        <v>358</v>
      </c>
      <c r="D327" s="37" t="s">
        <v>55</v>
      </c>
      <c r="E327" s="39" t="s">
        <v>359</v>
      </c>
      <c r="F327" s="40" t="s">
        <v>96</v>
      </c>
      <c r="G327" s="41">
        <v>10302</v>
      </c>
      <c r="H327" s="42">
        <v>0</v>
      </c>
      <c r="I327" s="43">
        <f>ROUND(G327*H327,P4)</f>
        <v>0</v>
      </c>
      <c r="J327" s="40" t="s">
        <v>58</v>
      </c>
      <c r="O327" s="44">
        <f>I327*0.21</f>
        <v>0</v>
      </c>
      <c r="P327">
        <v>3</v>
      </c>
    </row>
    <row r="328" ht="45">
      <c r="A328" s="37" t="s">
        <v>59</v>
      </c>
      <c r="B328" s="45"/>
      <c r="C328" s="46"/>
      <c r="D328" s="46"/>
      <c r="E328" s="39" t="s">
        <v>360</v>
      </c>
      <c r="F328" s="46"/>
      <c r="G328" s="46"/>
      <c r="H328" s="46"/>
      <c r="I328" s="46"/>
      <c r="J328" s="47"/>
    </row>
    <row r="329">
      <c r="A329" s="37" t="s">
        <v>61</v>
      </c>
      <c r="B329" s="45"/>
      <c r="C329" s="46"/>
      <c r="D329" s="46"/>
      <c r="E329" s="48" t="s">
        <v>302</v>
      </c>
      <c r="F329" s="46"/>
      <c r="G329" s="46"/>
      <c r="H329" s="46"/>
      <c r="I329" s="46"/>
      <c r="J329" s="47"/>
    </row>
    <row r="330">
      <c r="A330" s="37" t="s">
        <v>61</v>
      </c>
      <c r="B330" s="45"/>
      <c r="C330" s="46"/>
      <c r="D330" s="46"/>
      <c r="E330" s="48" t="s">
        <v>361</v>
      </c>
      <c r="F330" s="46"/>
      <c r="G330" s="46"/>
      <c r="H330" s="46"/>
      <c r="I330" s="46"/>
      <c r="J330" s="47"/>
    </row>
    <row r="331">
      <c r="A331" s="37" t="s">
        <v>61</v>
      </c>
      <c r="B331" s="45"/>
      <c r="C331" s="46"/>
      <c r="D331" s="46"/>
      <c r="E331" s="48" t="s">
        <v>362</v>
      </c>
      <c r="F331" s="46"/>
      <c r="G331" s="46"/>
      <c r="H331" s="46"/>
      <c r="I331" s="46"/>
      <c r="J331" s="47"/>
    </row>
    <row r="332">
      <c r="A332" s="37" t="s">
        <v>61</v>
      </c>
      <c r="B332" s="45"/>
      <c r="C332" s="46"/>
      <c r="D332" s="46"/>
      <c r="E332" s="48" t="s">
        <v>363</v>
      </c>
      <c r="F332" s="46"/>
      <c r="G332" s="46"/>
      <c r="H332" s="46"/>
      <c r="I332" s="46"/>
      <c r="J332" s="47"/>
    </row>
    <row r="333" ht="195">
      <c r="A333" s="37" t="s">
        <v>69</v>
      </c>
      <c r="B333" s="45"/>
      <c r="C333" s="46"/>
      <c r="D333" s="46"/>
      <c r="E333" s="39" t="s">
        <v>364</v>
      </c>
      <c r="F333" s="46"/>
      <c r="G333" s="46"/>
      <c r="H333" s="46"/>
      <c r="I333" s="46"/>
      <c r="J333" s="47"/>
    </row>
    <row r="334">
      <c r="A334" s="37" t="s">
        <v>53</v>
      </c>
      <c r="B334" s="37">
        <v>53</v>
      </c>
      <c r="C334" s="38" t="s">
        <v>365</v>
      </c>
      <c r="D334" s="37" t="s">
        <v>55</v>
      </c>
      <c r="E334" s="39" t="s">
        <v>366</v>
      </c>
      <c r="F334" s="40" t="s">
        <v>96</v>
      </c>
      <c r="G334" s="41">
        <v>657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 ht="60">
      <c r="A335" s="37" t="s">
        <v>59</v>
      </c>
      <c r="B335" s="45"/>
      <c r="C335" s="46"/>
      <c r="D335" s="46"/>
      <c r="E335" s="39" t="s">
        <v>367</v>
      </c>
      <c r="F335" s="46"/>
      <c r="G335" s="46"/>
      <c r="H335" s="46"/>
      <c r="I335" s="46"/>
      <c r="J335" s="47"/>
    </row>
    <row r="336">
      <c r="A336" s="37" t="s">
        <v>61</v>
      </c>
      <c r="B336" s="45"/>
      <c r="C336" s="46"/>
      <c r="D336" s="46"/>
      <c r="E336" s="48" t="s">
        <v>302</v>
      </c>
      <c r="F336" s="46"/>
      <c r="G336" s="46"/>
      <c r="H336" s="46"/>
      <c r="I336" s="46"/>
      <c r="J336" s="47"/>
    </row>
    <row r="337" ht="30">
      <c r="A337" s="37" t="s">
        <v>61</v>
      </c>
      <c r="B337" s="45"/>
      <c r="C337" s="46"/>
      <c r="D337" s="46"/>
      <c r="E337" s="48" t="s">
        <v>368</v>
      </c>
      <c r="F337" s="46"/>
      <c r="G337" s="46"/>
      <c r="H337" s="46"/>
      <c r="I337" s="46"/>
      <c r="J337" s="47"/>
    </row>
    <row r="338" ht="195">
      <c r="A338" s="37" t="s">
        <v>69</v>
      </c>
      <c r="B338" s="45"/>
      <c r="C338" s="46"/>
      <c r="D338" s="46"/>
      <c r="E338" s="39" t="s">
        <v>364</v>
      </c>
      <c r="F338" s="46"/>
      <c r="G338" s="46"/>
      <c r="H338" s="46"/>
      <c r="I338" s="46"/>
      <c r="J338" s="47"/>
    </row>
    <row r="339">
      <c r="A339" s="37" t="s">
        <v>53</v>
      </c>
      <c r="B339" s="37">
        <v>54</v>
      </c>
      <c r="C339" s="38" t="s">
        <v>369</v>
      </c>
      <c r="D339" s="37" t="s">
        <v>55</v>
      </c>
      <c r="E339" s="39" t="s">
        <v>370</v>
      </c>
      <c r="F339" s="40" t="s">
        <v>96</v>
      </c>
      <c r="G339" s="41">
        <v>10508.040000000001</v>
      </c>
      <c r="H339" s="42">
        <v>0</v>
      </c>
      <c r="I339" s="43">
        <f>ROUND(G339*H339,P4)</f>
        <v>0</v>
      </c>
      <c r="J339" s="40" t="s">
        <v>58</v>
      </c>
      <c r="O339" s="44">
        <f>I339*0.21</f>
        <v>0</v>
      </c>
      <c r="P339">
        <v>3</v>
      </c>
    </row>
    <row r="340" ht="60">
      <c r="A340" s="37" t="s">
        <v>59</v>
      </c>
      <c r="B340" s="45"/>
      <c r="C340" s="46"/>
      <c r="D340" s="46"/>
      <c r="E340" s="39" t="s">
        <v>371</v>
      </c>
      <c r="F340" s="46"/>
      <c r="G340" s="46"/>
      <c r="H340" s="46"/>
      <c r="I340" s="46"/>
      <c r="J340" s="47"/>
    </row>
    <row r="341">
      <c r="A341" s="37" t="s">
        <v>61</v>
      </c>
      <c r="B341" s="45"/>
      <c r="C341" s="46"/>
      <c r="D341" s="46"/>
      <c r="E341" s="48" t="s">
        <v>302</v>
      </c>
      <c r="F341" s="46"/>
      <c r="G341" s="46"/>
      <c r="H341" s="46"/>
      <c r="I341" s="46"/>
      <c r="J341" s="47"/>
    </row>
    <row r="342">
      <c r="A342" s="37" t="s">
        <v>61</v>
      </c>
      <c r="B342" s="45"/>
      <c r="C342" s="46"/>
      <c r="D342" s="46"/>
      <c r="E342" s="48" t="s">
        <v>372</v>
      </c>
      <c r="F342" s="46"/>
      <c r="G342" s="46"/>
      <c r="H342" s="46"/>
      <c r="I342" s="46"/>
      <c r="J342" s="47"/>
    </row>
    <row r="343">
      <c r="A343" s="37" t="s">
        <v>61</v>
      </c>
      <c r="B343" s="45"/>
      <c r="C343" s="46"/>
      <c r="D343" s="46"/>
      <c r="E343" s="48" t="s">
        <v>373</v>
      </c>
      <c r="F343" s="46"/>
      <c r="G343" s="46"/>
      <c r="H343" s="46"/>
      <c r="I343" s="46"/>
      <c r="J343" s="47"/>
    </row>
    <row r="344">
      <c r="A344" s="37" t="s">
        <v>61</v>
      </c>
      <c r="B344" s="45"/>
      <c r="C344" s="46"/>
      <c r="D344" s="46"/>
      <c r="E344" s="48" t="s">
        <v>374</v>
      </c>
      <c r="F344" s="46"/>
      <c r="G344" s="46"/>
      <c r="H344" s="46"/>
      <c r="I344" s="46"/>
      <c r="J344" s="47"/>
    </row>
    <row r="345" ht="195">
      <c r="A345" s="37" t="s">
        <v>69</v>
      </c>
      <c r="B345" s="45"/>
      <c r="C345" s="46"/>
      <c r="D345" s="46"/>
      <c r="E345" s="39" t="s">
        <v>364</v>
      </c>
      <c r="F345" s="46"/>
      <c r="G345" s="46"/>
      <c r="H345" s="46"/>
      <c r="I345" s="46"/>
      <c r="J345" s="47"/>
    </row>
    <row r="346">
      <c r="A346" s="37" t="s">
        <v>53</v>
      </c>
      <c r="B346" s="37">
        <v>55</v>
      </c>
      <c r="C346" s="38" t="s">
        <v>375</v>
      </c>
      <c r="D346" s="37" t="s">
        <v>55</v>
      </c>
      <c r="E346" s="39" t="s">
        <v>376</v>
      </c>
      <c r="F346" s="40" t="s">
        <v>96</v>
      </c>
      <c r="G346" s="41">
        <v>670.13999999999999</v>
      </c>
      <c r="H346" s="42">
        <v>0</v>
      </c>
      <c r="I346" s="43">
        <f>ROUND(G346*H346,P4)</f>
        <v>0</v>
      </c>
      <c r="J346" s="37"/>
      <c r="O346" s="44">
        <f>I346*0.21</f>
        <v>0</v>
      </c>
      <c r="P346">
        <v>3</v>
      </c>
    </row>
    <row r="347" ht="75">
      <c r="A347" s="37" t="s">
        <v>59</v>
      </c>
      <c r="B347" s="45"/>
      <c r="C347" s="46"/>
      <c r="D347" s="46"/>
      <c r="E347" s="39" t="s">
        <v>377</v>
      </c>
      <c r="F347" s="46"/>
      <c r="G347" s="46"/>
      <c r="H347" s="46"/>
      <c r="I347" s="46"/>
      <c r="J347" s="47"/>
    </row>
    <row r="348">
      <c r="A348" s="37" t="s">
        <v>61</v>
      </c>
      <c r="B348" s="45"/>
      <c r="C348" s="46"/>
      <c r="D348" s="46"/>
      <c r="E348" s="48" t="s">
        <v>302</v>
      </c>
      <c r="F348" s="46"/>
      <c r="G348" s="46"/>
      <c r="H348" s="46"/>
      <c r="I348" s="46"/>
      <c r="J348" s="47"/>
    </row>
    <row r="349" ht="30">
      <c r="A349" s="37" t="s">
        <v>61</v>
      </c>
      <c r="B349" s="45"/>
      <c r="C349" s="46"/>
      <c r="D349" s="46"/>
      <c r="E349" s="48" t="s">
        <v>378</v>
      </c>
      <c r="F349" s="46"/>
      <c r="G349" s="46"/>
      <c r="H349" s="46"/>
      <c r="I349" s="46"/>
      <c r="J349" s="47"/>
    </row>
    <row r="350" ht="195">
      <c r="A350" s="37" t="s">
        <v>69</v>
      </c>
      <c r="B350" s="45"/>
      <c r="C350" s="46"/>
      <c r="D350" s="46"/>
      <c r="E350" s="39" t="s">
        <v>364</v>
      </c>
      <c r="F350" s="46"/>
      <c r="G350" s="46"/>
      <c r="H350" s="46"/>
      <c r="I350" s="46"/>
      <c r="J350" s="47"/>
    </row>
    <row r="351">
      <c r="A351" s="37" t="s">
        <v>53</v>
      </c>
      <c r="B351" s="37">
        <v>56</v>
      </c>
      <c r="C351" s="38" t="s">
        <v>379</v>
      </c>
      <c r="D351" s="37" t="s">
        <v>55</v>
      </c>
      <c r="E351" s="39" t="s">
        <v>380</v>
      </c>
      <c r="F351" s="40" t="s">
        <v>131</v>
      </c>
      <c r="G351" s="41">
        <v>2400</v>
      </c>
      <c r="H351" s="42">
        <v>0</v>
      </c>
      <c r="I351" s="43">
        <f>ROUND(G351*H351,P4)</f>
        <v>0</v>
      </c>
      <c r="J351" s="40" t="s">
        <v>58</v>
      </c>
      <c r="O351" s="44">
        <f>I351*0.21</f>
        <v>0</v>
      </c>
      <c r="P351">
        <v>3</v>
      </c>
    </row>
    <row r="352">
      <c r="A352" s="37" t="s">
        <v>59</v>
      </c>
      <c r="B352" s="45"/>
      <c r="C352" s="46"/>
      <c r="D352" s="46"/>
      <c r="E352" s="49" t="s">
        <v>55</v>
      </c>
      <c r="F352" s="46"/>
      <c r="G352" s="46"/>
      <c r="H352" s="46"/>
      <c r="I352" s="46"/>
      <c r="J352" s="47"/>
    </row>
    <row r="353">
      <c r="A353" s="37" t="s">
        <v>61</v>
      </c>
      <c r="B353" s="45"/>
      <c r="C353" s="46"/>
      <c r="D353" s="46"/>
      <c r="E353" s="48" t="s">
        <v>142</v>
      </c>
      <c r="F353" s="46"/>
      <c r="G353" s="46"/>
      <c r="H353" s="46"/>
      <c r="I353" s="46"/>
      <c r="J353" s="47"/>
    </row>
    <row r="354" ht="45">
      <c r="A354" s="37" t="s">
        <v>61</v>
      </c>
      <c r="B354" s="45"/>
      <c r="C354" s="46"/>
      <c r="D354" s="46"/>
      <c r="E354" s="48" t="s">
        <v>381</v>
      </c>
      <c r="F354" s="46"/>
      <c r="G354" s="46"/>
      <c r="H354" s="46"/>
      <c r="I354" s="46"/>
      <c r="J354" s="47"/>
    </row>
    <row r="355" ht="105">
      <c r="A355" s="37" t="s">
        <v>69</v>
      </c>
      <c r="B355" s="45"/>
      <c r="C355" s="46"/>
      <c r="D355" s="46"/>
      <c r="E355" s="39" t="s">
        <v>382</v>
      </c>
      <c r="F355" s="46"/>
      <c r="G355" s="46"/>
      <c r="H355" s="46"/>
      <c r="I355" s="46"/>
      <c r="J355" s="47"/>
    </row>
    <row r="356">
      <c r="A356" s="37" t="s">
        <v>53</v>
      </c>
      <c r="B356" s="37">
        <v>57</v>
      </c>
      <c r="C356" s="38" t="s">
        <v>383</v>
      </c>
      <c r="D356" s="37" t="s">
        <v>55</v>
      </c>
      <c r="E356" s="39" t="s">
        <v>384</v>
      </c>
      <c r="F356" s="40" t="s">
        <v>96</v>
      </c>
      <c r="G356" s="41">
        <v>72.799999999999997</v>
      </c>
      <c r="H356" s="42">
        <v>0</v>
      </c>
      <c r="I356" s="43">
        <f>ROUND(G356*H356,P4)</f>
        <v>0</v>
      </c>
      <c r="J356" s="40" t="s">
        <v>58</v>
      </c>
      <c r="O356" s="44">
        <f>I356*0.21</f>
        <v>0</v>
      </c>
      <c r="P356">
        <v>3</v>
      </c>
    </row>
    <row r="357" ht="30">
      <c r="A357" s="37" t="s">
        <v>59</v>
      </c>
      <c r="B357" s="45"/>
      <c r="C357" s="46"/>
      <c r="D357" s="46"/>
      <c r="E357" s="39" t="s">
        <v>385</v>
      </c>
      <c r="F357" s="46"/>
      <c r="G357" s="46"/>
      <c r="H357" s="46"/>
      <c r="I357" s="46"/>
      <c r="J357" s="47"/>
    </row>
    <row r="358">
      <c r="A358" s="37" t="s">
        <v>61</v>
      </c>
      <c r="B358" s="45"/>
      <c r="C358" s="46"/>
      <c r="D358" s="46"/>
      <c r="E358" s="48" t="s">
        <v>310</v>
      </c>
      <c r="F358" s="46"/>
      <c r="G358" s="46"/>
      <c r="H358" s="46"/>
      <c r="I358" s="46"/>
      <c r="J358" s="47"/>
    </row>
    <row r="359" ht="30">
      <c r="A359" s="37" t="s">
        <v>61</v>
      </c>
      <c r="B359" s="45"/>
      <c r="C359" s="46"/>
      <c r="D359" s="46"/>
      <c r="E359" s="48" t="s">
        <v>386</v>
      </c>
      <c r="F359" s="46"/>
      <c r="G359" s="46"/>
      <c r="H359" s="46"/>
      <c r="I359" s="46"/>
      <c r="J359" s="47"/>
    </row>
    <row r="360" ht="225">
      <c r="A360" s="37" t="s">
        <v>69</v>
      </c>
      <c r="B360" s="45"/>
      <c r="C360" s="46"/>
      <c r="D360" s="46"/>
      <c r="E360" s="39" t="s">
        <v>387</v>
      </c>
      <c r="F360" s="46"/>
      <c r="G360" s="46"/>
      <c r="H360" s="46"/>
      <c r="I360" s="46"/>
      <c r="J360" s="47"/>
    </row>
    <row r="361">
      <c r="A361" s="37" t="s">
        <v>53</v>
      </c>
      <c r="B361" s="37">
        <v>58</v>
      </c>
      <c r="C361" s="38" t="s">
        <v>388</v>
      </c>
      <c r="D361" s="37" t="s">
        <v>55</v>
      </c>
      <c r="E361" s="39" t="s">
        <v>389</v>
      </c>
      <c r="F361" s="40" t="s">
        <v>96</v>
      </c>
      <c r="G361" s="41">
        <v>17.800000000000001</v>
      </c>
      <c r="H361" s="42">
        <v>0</v>
      </c>
      <c r="I361" s="43">
        <f>ROUND(G361*H361,P4)</f>
        <v>0</v>
      </c>
      <c r="J361" s="40" t="s">
        <v>58</v>
      </c>
      <c r="O361" s="44">
        <f>I361*0.21</f>
        <v>0</v>
      </c>
      <c r="P361">
        <v>3</v>
      </c>
    </row>
    <row r="362" ht="30">
      <c r="A362" s="37" t="s">
        <v>59</v>
      </c>
      <c r="B362" s="45"/>
      <c r="C362" s="46"/>
      <c r="D362" s="46"/>
      <c r="E362" s="39" t="s">
        <v>390</v>
      </c>
      <c r="F362" s="46"/>
      <c r="G362" s="46"/>
      <c r="H362" s="46"/>
      <c r="I362" s="46"/>
      <c r="J362" s="47"/>
    </row>
    <row r="363">
      <c r="A363" s="37" t="s">
        <v>61</v>
      </c>
      <c r="B363" s="45"/>
      <c r="C363" s="46"/>
      <c r="D363" s="46"/>
      <c r="E363" s="48" t="s">
        <v>310</v>
      </c>
      <c r="F363" s="46"/>
      <c r="G363" s="46"/>
      <c r="H363" s="46"/>
      <c r="I363" s="46"/>
      <c r="J363" s="47"/>
    </row>
    <row r="364" ht="45">
      <c r="A364" s="37" t="s">
        <v>61</v>
      </c>
      <c r="B364" s="45"/>
      <c r="C364" s="46"/>
      <c r="D364" s="46"/>
      <c r="E364" s="48" t="s">
        <v>391</v>
      </c>
      <c r="F364" s="46"/>
      <c r="G364" s="46"/>
      <c r="H364" s="46"/>
      <c r="I364" s="46"/>
      <c r="J364" s="47"/>
    </row>
    <row r="365" ht="225">
      <c r="A365" s="37" t="s">
        <v>69</v>
      </c>
      <c r="B365" s="45"/>
      <c r="C365" s="46"/>
      <c r="D365" s="46"/>
      <c r="E365" s="39" t="s">
        <v>387</v>
      </c>
      <c r="F365" s="46"/>
      <c r="G365" s="46"/>
      <c r="H365" s="46"/>
      <c r="I365" s="46"/>
      <c r="J365" s="47"/>
    </row>
    <row r="366">
      <c r="A366" s="37" t="s">
        <v>53</v>
      </c>
      <c r="B366" s="37">
        <v>59</v>
      </c>
      <c r="C366" s="38" t="s">
        <v>392</v>
      </c>
      <c r="D366" s="37" t="s">
        <v>55</v>
      </c>
      <c r="E366" s="39" t="s">
        <v>393</v>
      </c>
      <c r="F366" s="40" t="s">
        <v>96</v>
      </c>
      <c r="G366" s="41">
        <v>6</v>
      </c>
      <c r="H366" s="42">
        <v>0</v>
      </c>
      <c r="I366" s="43">
        <f>ROUND(G366*H366,P4)</f>
        <v>0</v>
      </c>
      <c r="J366" s="40" t="s">
        <v>58</v>
      </c>
      <c r="O366" s="44">
        <f>I366*0.21</f>
        <v>0</v>
      </c>
      <c r="P366">
        <v>3</v>
      </c>
    </row>
    <row r="367" ht="30">
      <c r="A367" s="37" t="s">
        <v>59</v>
      </c>
      <c r="B367" s="45"/>
      <c r="C367" s="46"/>
      <c r="D367" s="46"/>
      <c r="E367" s="39" t="s">
        <v>394</v>
      </c>
      <c r="F367" s="46"/>
      <c r="G367" s="46"/>
      <c r="H367" s="46"/>
      <c r="I367" s="46"/>
      <c r="J367" s="47"/>
    </row>
    <row r="368">
      <c r="A368" s="37" t="s">
        <v>61</v>
      </c>
      <c r="B368" s="45"/>
      <c r="C368" s="46"/>
      <c r="D368" s="46"/>
      <c r="E368" s="48" t="s">
        <v>310</v>
      </c>
      <c r="F368" s="46"/>
      <c r="G368" s="46"/>
      <c r="H368" s="46"/>
      <c r="I368" s="46"/>
      <c r="J368" s="47"/>
    </row>
    <row r="369" ht="45">
      <c r="A369" s="37" t="s">
        <v>61</v>
      </c>
      <c r="B369" s="45"/>
      <c r="C369" s="46"/>
      <c r="D369" s="46"/>
      <c r="E369" s="48" t="s">
        <v>395</v>
      </c>
      <c r="F369" s="46"/>
      <c r="G369" s="46"/>
      <c r="H369" s="46"/>
      <c r="I369" s="46"/>
      <c r="J369" s="47"/>
    </row>
    <row r="370" ht="225">
      <c r="A370" s="37" t="s">
        <v>69</v>
      </c>
      <c r="B370" s="45"/>
      <c r="C370" s="46"/>
      <c r="D370" s="46"/>
      <c r="E370" s="39" t="s">
        <v>387</v>
      </c>
      <c r="F370" s="46"/>
      <c r="G370" s="46"/>
      <c r="H370" s="46"/>
      <c r="I370" s="46"/>
      <c r="J370" s="47"/>
    </row>
    <row r="371" ht="30">
      <c r="A371" s="37" t="s">
        <v>53</v>
      </c>
      <c r="B371" s="37">
        <v>60</v>
      </c>
      <c r="C371" s="38" t="s">
        <v>396</v>
      </c>
      <c r="D371" s="37" t="s">
        <v>55</v>
      </c>
      <c r="E371" s="39" t="s">
        <v>397</v>
      </c>
      <c r="F371" s="40" t="s">
        <v>96</v>
      </c>
      <c r="G371" s="41">
        <v>18.199999999999999</v>
      </c>
      <c r="H371" s="42">
        <v>0</v>
      </c>
      <c r="I371" s="43">
        <f>ROUND(G371*H371,P4)</f>
        <v>0</v>
      </c>
      <c r="J371" s="40" t="s">
        <v>58</v>
      </c>
      <c r="O371" s="44">
        <f>I371*0.21</f>
        <v>0</v>
      </c>
      <c r="P371">
        <v>3</v>
      </c>
    </row>
    <row r="372" ht="45">
      <c r="A372" s="37" t="s">
        <v>59</v>
      </c>
      <c r="B372" s="45"/>
      <c r="C372" s="46"/>
      <c r="D372" s="46"/>
      <c r="E372" s="39" t="s">
        <v>398</v>
      </c>
      <c r="F372" s="46"/>
      <c r="G372" s="46"/>
      <c r="H372" s="46"/>
      <c r="I372" s="46"/>
      <c r="J372" s="47"/>
    </row>
    <row r="373">
      <c r="A373" s="37" t="s">
        <v>61</v>
      </c>
      <c r="B373" s="45"/>
      <c r="C373" s="46"/>
      <c r="D373" s="46"/>
      <c r="E373" s="48" t="s">
        <v>310</v>
      </c>
      <c r="F373" s="46"/>
      <c r="G373" s="46"/>
      <c r="H373" s="46"/>
      <c r="I373" s="46"/>
      <c r="J373" s="47"/>
    </row>
    <row r="374" ht="30">
      <c r="A374" s="37" t="s">
        <v>61</v>
      </c>
      <c r="B374" s="45"/>
      <c r="C374" s="46"/>
      <c r="D374" s="46"/>
      <c r="E374" s="48" t="s">
        <v>399</v>
      </c>
      <c r="F374" s="46"/>
      <c r="G374" s="46"/>
      <c r="H374" s="46"/>
      <c r="I374" s="46"/>
      <c r="J374" s="47"/>
    </row>
    <row r="375" ht="225">
      <c r="A375" s="37" t="s">
        <v>69</v>
      </c>
      <c r="B375" s="45"/>
      <c r="C375" s="46"/>
      <c r="D375" s="46"/>
      <c r="E375" s="39" t="s">
        <v>387</v>
      </c>
      <c r="F375" s="46"/>
      <c r="G375" s="46"/>
      <c r="H375" s="46"/>
      <c r="I375" s="46"/>
      <c r="J375" s="47"/>
    </row>
    <row r="376" ht="30">
      <c r="A376" s="37" t="s">
        <v>53</v>
      </c>
      <c r="B376" s="37">
        <v>61</v>
      </c>
      <c r="C376" s="38" t="s">
        <v>400</v>
      </c>
      <c r="D376" s="37" t="s">
        <v>55</v>
      </c>
      <c r="E376" s="39" t="s">
        <v>401</v>
      </c>
      <c r="F376" s="40" t="s">
        <v>96</v>
      </c>
      <c r="G376" s="41">
        <v>4.4500000000000002</v>
      </c>
      <c r="H376" s="42">
        <v>0</v>
      </c>
      <c r="I376" s="43">
        <f>ROUND(G376*H376,P4)</f>
        <v>0</v>
      </c>
      <c r="J376" s="40" t="s">
        <v>58</v>
      </c>
      <c r="O376" s="44">
        <f>I376*0.21</f>
        <v>0</v>
      </c>
      <c r="P376">
        <v>3</v>
      </c>
    </row>
    <row r="377" ht="45">
      <c r="A377" s="37" t="s">
        <v>59</v>
      </c>
      <c r="B377" s="45"/>
      <c r="C377" s="46"/>
      <c r="D377" s="46"/>
      <c r="E377" s="39" t="s">
        <v>402</v>
      </c>
      <c r="F377" s="46"/>
      <c r="G377" s="46"/>
      <c r="H377" s="46"/>
      <c r="I377" s="46"/>
      <c r="J377" s="47"/>
    </row>
    <row r="378">
      <c r="A378" s="37" t="s">
        <v>61</v>
      </c>
      <c r="B378" s="45"/>
      <c r="C378" s="46"/>
      <c r="D378" s="46"/>
      <c r="E378" s="48" t="s">
        <v>310</v>
      </c>
      <c r="F378" s="46"/>
      <c r="G378" s="46"/>
      <c r="H378" s="46"/>
      <c r="I378" s="46"/>
      <c r="J378" s="47"/>
    </row>
    <row r="379" ht="45">
      <c r="A379" s="37" t="s">
        <v>61</v>
      </c>
      <c r="B379" s="45"/>
      <c r="C379" s="46"/>
      <c r="D379" s="46"/>
      <c r="E379" s="48" t="s">
        <v>403</v>
      </c>
      <c r="F379" s="46"/>
      <c r="G379" s="46"/>
      <c r="H379" s="46"/>
      <c r="I379" s="46"/>
      <c r="J379" s="47"/>
    </row>
    <row r="380" ht="225">
      <c r="A380" s="37" t="s">
        <v>69</v>
      </c>
      <c r="B380" s="45"/>
      <c r="C380" s="46"/>
      <c r="D380" s="46"/>
      <c r="E380" s="39" t="s">
        <v>387</v>
      </c>
      <c r="F380" s="46"/>
      <c r="G380" s="46"/>
      <c r="H380" s="46"/>
      <c r="I380" s="46"/>
      <c r="J380" s="47"/>
    </row>
    <row r="381">
      <c r="A381" s="37" t="s">
        <v>53</v>
      </c>
      <c r="B381" s="37">
        <v>62</v>
      </c>
      <c r="C381" s="38" t="s">
        <v>404</v>
      </c>
      <c r="D381" s="37" t="s">
        <v>55</v>
      </c>
      <c r="E381" s="39" t="s">
        <v>405</v>
      </c>
      <c r="F381" s="40" t="s">
        <v>96</v>
      </c>
      <c r="G381" s="41">
        <v>225.75</v>
      </c>
      <c r="H381" s="42">
        <v>0</v>
      </c>
      <c r="I381" s="43">
        <f>ROUND(G381*H381,P4)</f>
        <v>0</v>
      </c>
      <c r="J381" s="40" t="s">
        <v>58</v>
      </c>
      <c r="O381" s="44">
        <f>I381*0.21</f>
        <v>0</v>
      </c>
      <c r="P381">
        <v>3</v>
      </c>
    </row>
    <row r="382" ht="30">
      <c r="A382" s="37" t="s">
        <v>59</v>
      </c>
      <c r="B382" s="45"/>
      <c r="C382" s="46"/>
      <c r="D382" s="46"/>
      <c r="E382" s="39" t="s">
        <v>406</v>
      </c>
      <c r="F382" s="46"/>
      <c r="G382" s="46"/>
      <c r="H382" s="46"/>
      <c r="I382" s="46"/>
      <c r="J382" s="47"/>
    </row>
    <row r="383">
      <c r="A383" s="37" t="s">
        <v>61</v>
      </c>
      <c r="B383" s="45"/>
      <c r="C383" s="46"/>
      <c r="D383" s="46"/>
      <c r="E383" s="48" t="s">
        <v>407</v>
      </c>
      <c r="F383" s="46"/>
      <c r="G383" s="46"/>
      <c r="H383" s="46"/>
      <c r="I383" s="46"/>
      <c r="J383" s="47"/>
    </row>
    <row r="384" ht="30">
      <c r="A384" s="37" t="s">
        <v>61</v>
      </c>
      <c r="B384" s="45"/>
      <c r="C384" s="46"/>
      <c r="D384" s="46"/>
      <c r="E384" s="48" t="s">
        <v>408</v>
      </c>
      <c r="F384" s="46"/>
      <c r="G384" s="46"/>
      <c r="H384" s="46"/>
      <c r="I384" s="46"/>
      <c r="J384" s="47"/>
    </row>
    <row r="385" ht="30">
      <c r="A385" s="37" t="s">
        <v>61</v>
      </c>
      <c r="B385" s="45"/>
      <c r="C385" s="46"/>
      <c r="D385" s="46"/>
      <c r="E385" s="48" t="s">
        <v>409</v>
      </c>
      <c r="F385" s="46"/>
      <c r="G385" s="46"/>
      <c r="H385" s="46"/>
      <c r="I385" s="46"/>
      <c r="J385" s="47"/>
    </row>
    <row r="386">
      <c r="A386" s="37" t="s">
        <v>61</v>
      </c>
      <c r="B386" s="45"/>
      <c r="C386" s="46"/>
      <c r="D386" s="46"/>
      <c r="E386" s="48" t="s">
        <v>410</v>
      </c>
      <c r="F386" s="46"/>
      <c r="G386" s="46"/>
      <c r="H386" s="46"/>
      <c r="I386" s="46"/>
      <c r="J386" s="47"/>
    </row>
    <row r="387" ht="165">
      <c r="A387" s="37" t="s">
        <v>69</v>
      </c>
      <c r="B387" s="45"/>
      <c r="C387" s="46"/>
      <c r="D387" s="46"/>
      <c r="E387" s="39" t="s">
        <v>411</v>
      </c>
      <c r="F387" s="46"/>
      <c r="G387" s="46"/>
      <c r="H387" s="46"/>
      <c r="I387" s="46"/>
      <c r="J387" s="47"/>
    </row>
    <row r="388">
      <c r="A388" s="31" t="s">
        <v>50</v>
      </c>
      <c r="B388" s="32"/>
      <c r="C388" s="33" t="s">
        <v>412</v>
      </c>
      <c r="D388" s="34"/>
      <c r="E388" s="31" t="s">
        <v>413</v>
      </c>
      <c r="F388" s="34"/>
      <c r="G388" s="34"/>
      <c r="H388" s="34"/>
      <c r="I388" s="35">
        <f>SUMIFS(I389:I395,A389:A395,"P")</f>
        <v>0</v>
      </c>
      <c r="J388" s="36"/>
    </row>
    <row r="389" ht="30">
      <c r="A389" s="37" t="s">
        <v>53</v>
      </c>
      <c r="B389" s="37">
        <v>63</v>
      </c>
      <c r="C389" s="38" t="s">
        <v>414</v>
      </c>
      <c r="D389" s="37" t="s">
        <v>55</v>
      </c>
      <c r="E389" s="39" t="s">
        <v>415</v>
      </c>
      <c r="F389" s="40" t="s">
        <v>96</v>
      </c>
      <c r="G389" s="41">
        <v>40.5</v>
      </c>
      <c r="H389" s="42">
        <v>0</v>
      </c>
      <c r="I389" s="43">
        <f>ROUND(G389*H389,P4)</f>
        <v>0</v>
      </c>
      <c r="J389" s="40" t="s">
        <v>58</v>
      </c>
      <c r="O389" s="44">
        <f>I389*0.21</f>
        <v>0</v>
      </c>
      <c r="P389">
        <v>3</v>
      </c>
    </row>
    <row r="390">
      <c r="A390" s="37" t="s">
        <v>59</v>
      </c>
      <c r="B390" s="45"/>
      <c r="C390" s="46"/>
      <c r="D390" s="46"/>
      <c r="E390" s="49"/>
      <c r="F390" s="46"/>
      <c r="G390" s="46"/>
      <c r="H390" s="46"/>
      <c r="I390" s="46"/>
      <c r="J390" s="47"/>
    </row>
    <row r="391" ht="30">
      <c r="A391" s="37" t="s">
        <v>61</v>
      </c>
      <c r="B391" s="45"/>
      <c r="C391" s="46"/>
      <c r="D391" s="46"/>
      <c r="E391" s="48" t="s">
        <v>416</v>
      </c>
      <c r="F391" s="46"/>
      <c r="G391" s="46"/>
      <c r="H391" s="46"/>
      <c r="I391" s="46"/>
      <c r="J391" s="47"/>
    </row>
    <row r="392" ht="30">
      <c r="A392" s="37" t="s">
        <v>61</v>
      </c>
      <c r="B392" s="45"/>
      <c r="C392" s="46"/>
      <c r="D392" s="46"/>
      <c r="E392" s="48" t="s">
        <v>417</v>
      </c>
      <c r="F392" s="46"/>
      <c r="G392" s="46"/>
      <c r="H392" s="46"/>
      <c r="I392" s="46"/>
      <c r="J392" s="47"/>
    </row>
    <row r="393" ht="30">
      <c r="A393" s="37" t="s">
        <v>61</v>
      </c>
      <c r="B393" s="45"/>
      <c r="C393" s="46"/>
      <c r="D393" s="46"/>
      <c r="E393" s="48" t="s">
        <v>418</v>
      </c>
      <c r="F393" s="46"/>
      <c r="G393" s="46"/>
      <c r="H393" s="46"/>
      <c r="I393" s="46"/>
      <c r="J393" s="47"/>
    </row>
    <row r="394">
      <c r="A394" s="37" t="s">
        <v>61</v>
      </c>
      <c r="B394" s="45"/>
      <c r="C394" s="46"/>
      <c r="D394" s="46"/>
      <c r="E394" s="48" t="s">
        <v>419</v>
      </c>
      <c r="F394" s="46"/>
      <c r="G394" s="46"/>
      <c r="H394" s="46"/>
      <c r="I394" s="46"/>
      <c r="J394" s="47"/>
    </row>
    <row r="395" ht="285">
      <c r="A395" s="37" t="s">
        <v>69</v>
      </c>
      <c r="B395" s="45"/>
      <c r="C395" s="46"/>
      <c r="D395" s="46"/>
      <c r="E395" s="39" t="s">
        <v>420</v>
      </c>
      <c r="F395" s="46"/>
      <c r="G395" s="46"/>
      <c r="H395" s="46"/>
      <c r="I395" s="46"/>
      <c r="J395" s="47"/>
    </row>
    <row r="396">
      <c r="A396" s="31" t="s">
        <v>50</v>
      </c>
      <c r="B396" s="32"/>
      <c r="C396" s="33" t="s">
        <v>421</v>
      </c>
      <c r="D396" s="34"/>
      <c r="E396" s="31" t="s">
        <v>422</v>
      </c>
      <c r="F396" s="34"/>
      <c r="G396" s="34"/>
      <c r="H396" s="34"/>
      <c r="I396" s="35">
        <f>SUMIFS(I397:I445,A397:A445,"P")</f>
        <v>0</v>
      </c>
      <c r="J396" s="36"/>
    </row>
    <row r="397">
      <c r="A397" s="37" t="s">
        <v>53</v>
      </c>
      <c r="B397" s="37">
        <v>64</v>
      </c>
      <c r="C397" s="38" t="s">
        <v>423</v>
      </c>
      <c r="D397" s="37" t="s">
        <v>55</v>
      </c>
      <c r="E397" s="39" t="s">
        <v>424</v>
      </c>
      <c r="F397" s="40" t="s">
        <v>131</v>
      </c>
      <c r="G397" s="41">
        <v>11</v>
      </c>
      <c r="H397" s="42">
        <v>0</v>
      </c>
      <c r="I397" s="43">
        <f>ROUND(G397*H397,P4)</f>
        <v>0</v>
      </c>
      <c r="J397" s="40" t="s">
        <v>58</v>
      </c>
      <c r="O397" s="44">
        <f>I397*0.21</f>
        <v>0</v>
      </c>
      <c r="P397">
        <v>3</v>
      </c>
    </row>
    <row r="398">
      <c r="A398" s="37" t="s">
        <v>59</v>
      </c>
      <c r="B398" s="45"/>
      <c r="C398" s="46"/>
      <c r="D398" s="46"/>
      <c r="E398" s="39" t="s">
        <v>425</v>
      </c>
      <c r="F398" s="46"/>
      <c r="G398" s="46"/>
      <c r="H398" s="46"/>
      <c r="I398" s="46"/>
      <c r="J398" s="47"/>
    </row>
    <row r="399">
      <c r="A399" s="37" t="s">
        <v>61</v>
      </c>
      <c r="B399" s="45"/>
      <c r="C399" s="46"/>
      <c r="D399" s="46"/>
      <c r="E399" s="48" t="s">
        <v>254</v>
      </c>
      <c r="F399" s="46"/>
      <c r="G399" s="46"/>
      <c r="H399" s="46"/>
      <c r="I399" s="46"/>
      <c r="J399" s="47"/>
    </row>
    <row r="400" ht="30">
      <c r="A400" s="37" t="s">
        <v>61</v>
      </c>
      <c r="B400" s="45"/>
      <c r="C400" s="46"/>
      <c r="D400" s="46"/>
      <c r="E400" s="48" t="s">
        <v>426</v>
      </c>
      <c r="F400" s="46"/>
      <c r="G400" s="46"/>
      <c r="H400" s="46"/>
      <c r="I400" s="46"/>
      <c r="J400" s="47"/>
    </row>
    <row r="401" ht="30">
      <c r="A401" s="37" t="s">
        <v>61</v>
      </c>
      <c r="B401" s="45"/>
      <c r="C401" s="46"/>
      <c r="D401" s="46"/>
      <c r="E401" s="48" t="s">
        <v>427</v>
      </c>
      <c r="F401" s="46"/>
      <c r="G401" s="46"/>
      <c r="H401" s="46"/>
      <c r="I401" s="46"/>
      <c r="J401" s="47"/>
    </row>
    <row r="402">
      <c r="A402" s="37" t="s">
        <v>61</v>
      </c>
      <c r="B402" s="45"/>
      <c r="C402" s="46"/>
      <c r="D402" s="46"/>
      <c r="E402" s="48" t="s">
        <v>428</v>
      </c>
      <c r="F402" s="46"/>
      <c r="G402" s="46"/>
      <c r="H402" s="46"/>
      <c r="I402" s="46"/>
      <c r="J402" s="47"/>
    </row>
    <row r="403" ht="330">
      <c r="A403" s="37" t="s">
        <v>69</v>
      </c>
      <c r="B403" s="45"/>
      <c r="C403" s="46"/>
      <c r="D403" s="46"/>
      <c r="E403" s="39" t="s">
        <v>429</v>
      </c>
      <c r="F403" s="46"/>
      <c r="G403" s="46"/>
      <c r="H403" s="46"/>
      <c r="I403" s="46"/>
      <c r="J403" s="47"/>
    </row>
    <row r="404">
      <c r="A404" s="37" t="s">
        <v>53</v>
      </c>
      <c r="B404" s="37">
        <v>65</v>
      </c>
      <c r="C404" s="38" t="s">
        <v>430</v>
      </c>
      <c r="D404" s="37" t="s">
        <v>55</v>
      </c>
      <c r="E404" s="39" t="s">
        <v>431</v>
      </c>
      <c r="F404" s="40" t="s">
        <v>131</v>
      </c>
      <c r="G404" s="41">
        <v>140</v>
      </c>
      <c r="H404" s="42">
        <v>0</v>
      </c>
      <c r="I404" s="43">
        <f>ROUND(G404*H404,P4)</f>
        <v>0</v>
      </c>
      <c r="J404" s="40" t="s">
        <v>58</v>
      </c>
      <c r="O404" s="44">
        <f>I404*0.21</f>
        <v>0</v>
      </c>
      <c r="P404">
        <v>3</v>
      </c>
    </row>
    <row r="405">
      <c r="A405" s="37" t="s">
        <v>59</v>
      </c>
      <c r="B405" s="45"/>
      <c r="C405" s="46"/>
      <c r="D405" s="46"/>
      <c r="E405" s="39" t="s">
        <v>432</v>
      </c>
      <c r="F405" s="46"/>
      <c r="G405" s="46"/>
      <c r="H405" s="46"/>
      <c r="I405" s="46"/>
      <c r="J405" s="47"/>
    </row>
    <row r="406">
      <c r="A406" s="37" t="s">
        <v>61</v>
      </c>
      <c r="B406" s="45"/>
      <c r="C406" s="46"/>
      <c r="D406" s="46"/>
      <c r="E406" s="48" t="s">
        <v>254</v>
      </c>
      <c r="F406" s="46"/>
      <c r="G406" s="46"/>
      <c r="H406" s="46"/>
      <c r="I406" s="46"/>
      <c r="J406" s="47"/>
    </row>
    <row r="407">
      <c r="A407" s="37" t="s">
        <v>61</v>
      </c>
      <c r="B407" s="45"/>
      <c r="C407" s="46"/>
      <c r="D407" s="46"/>
      <c r="E407" s="48" t="s">
        <v>433</v>
      </c>
      <c r="F407" s="46"/>
      <c r="G407" s="46"/>
      <c r="H407" s="46"/>
      <c r="I407" s="46"/>
      <c r="J407" s="47"/>
    </row>
    <row r="408" ht="330">
      <c r="A408" s="37" t="s">
        <v>69</v>
      </c>
      <c r="B408" s="45"/>
      <c r="C408" s="46"/>
      <c r="D408" s="46"/>
      <c r="E408" s="39" t="s">
        <v>434</v>
      </c>
      <c r="F408" s="46"/>
      <c r="G408" s="46"/>
      <c r="H408" s="46"/>
      <c r="I408" s="46"/>
      <c r="J408" s="47"/>
    </row>
    <row r="409">
      <c r="A409" s="37" t="s">
        <v>53</v>
      </c>
      <c r="B409" s="37">
        <v>66</v>
      </c>
      <c r="C409" s="38" t="s">
        <v>435</v>
      </c>
      <c r="D409" s="37" t="s">
        <v>55</v>
      </c>
      <c r="E409" s="39" t="s">
        <v>436</v>
      </c>
      <c r="F409" s="40" t="s">
        <v>131</v>
      </c>
      <c r="G409" s="41">
        <v>1230</v>
      </c>
      <c r="H409" s="42">
        <v>0</v>
      </c>
      <c r="I409" s="43">
        <f>ROUND(G409*H409,P4)</f>
        <v>0</v>
      </c>
      <c r="J409" s="40" t="s">
        <v>58</v>
      </c>
      <c r="O409" s="44">
        <f>I409*0.21</f>
        <v>0</v>
      </c>
      <c r="P409">
        <v>3</v>
      </c>
    </row>
    <row r="410">
      <c r="A410" s="37" t="s">
        <v>59</v>
      </c>
      <c r="B410" s="45"/>
      <c r="C410" s="46"/>
      <c r="D410" s="46"/>
      <c r="E410" s="49" t="s">
        <v>55</v>
      </c>
      <c r="F410" s="46"/>
      <c r="G410" s="46"/>
      <c r="H410" s="46"/>
      <c r="I410" s="46"/>
      <c r="J410" s="47"/>
    </row>
    <row r="411">
      <c r="A411" s="37" t="s">
        <v>61</v>
      </c>
      <c r="B411" s="45"/>
      <c r="C411" s="46"/>
      <c r="D411" s="46"/>
      <c r="E411" s="48" t="s">
        <v>209</v>
      </c>
      <c r="F411" s="46"/>
      <c r="G411" s="46"/>
      <c r="H411" s="46"/>
      <c r="I411" s="46"/>
      <c r="J411" s="47"/>
    </row>
    <row r="412">
      <c r="A412" s="37" t="s">
        <v>61</v>
      </c>
      <c r="B412" s="45"/>
      <c r="C412" s="46"/>
      <c r="D412" s="46"/>
      <c r="E412" s="48" t="s">
        <v>437</v>
      </c>
      <c r="F412" s="46"/>
      <c r="G412" s="46"/>
      <c r="H412" s="46"/>
      <c r="I412" s="46"/>
      <c r="J412" s="47"/>
    </row>
    <row r="413" ht="315">
      <c r="A413" s="37" t="s">
        <v>69</v>
      </c>
      <c r="B413" s="45"/>
      <c r="C413" s="46"/>
      <c r="D413" s="46"/>
      <c r="E413" s="39" t="s">
        <v>438</v>
      </c>
      <c r="F413" s="46"/>
      <c r="G413" s="46"/>
      <c r="H413" s="46"/>
      <c r="I413" s="46"/>
      <c r="J413" s="47"/>
    </row>
    <row r="414">
      <c r="A414" s="37" t="s">
        <v>53</v>
      </c>
      <c r="B414" s="37">
        <v>67</v>
      </c>
      <c r="C414" s="38" t="s">
        <v>439</v>
      </c>
      <c r="D414" s="37" t="s">
        <v>55</v>
      </c>
      <c r="E414" s="39" t="s">
        <v>440</v>
      </c>
      <c r="F414" s="40" t="s">
        <v>176</v>
      </c>
      <c r="G414" s="41">
        <v>3</v>
      </c>
      <c r="H414" s="42">
        <v>0</v>
      </c>
      <c r="I414" s="43">
        <f>ROUND(G414*H414,P4)</f>
        <v>0</v>
      </c>
      <c r="J414" s="40" t="s">
        <v>58</v>
      </c>
      <c r="O414" s="44">
        <f>I414*0.21</f>
        <v>0</v>
      </c>
      <c r="P414">
        <v>3</v>
      </c>
    </row>
    <row r="415" ht="30">
      <c r="A415" s="37" t="s">
        <v>59</v>
      </c>
      <c r="B415" s="45"/>
      <c r="C415" s="46"/>
      <c r="D415" s="46"/>
      <c r="E415" s="39" t="s">
        <v>441</v>
      </c>
      <c r="F415" s="46"/>
      <c r="G415" s="46"/>
      <c r="H415" s="46"/>
      <c r="I415" s="46"/>
      <c r="J415" s="47"/>
    </row>
    <row r="416">
      <c r="A416" s="37" t="s">
        <v>61</v>
      </c>
      <c r="B416" s="45"/>
      <c r="C416" s="46"/>
      <c r="D416" s="46"/>
      <c r="E416" s="48" t="s">
        <v>254</v>
      </c>
      <c r="F416" s="46"/>
      <c r="G416" s="46"/>
      <c r="H416" s="46"/>
      <c r="I416" s="46"/>
      <c r="J416" s="47"/>
    </row>
    <row r="417" ht="30">
      <c r="A417" s="37" t="s">
        <v>61</v>
      </c>
      <c r="B417" s="45"/>
      <c r="C417" s="46"/>
      <c r="D417" s="46"/>
      <c r="E417" s="48" t="s">
        <v>442</v>
      </c>
      <c r="F417" s="46"/>
      <c r="G417" s="46"/>
      <c r="H417" s="46"/>
      <c r="I417" s="46"/>
      <c r="J417" s="47"/>
    </row>
    <row r="418">
      <c r="A418" s="37" t="s">
        <v>61</v>
      </c>
      <c r="B418" s="45"/>
      <c r="C418" s="46"/>
      <c r="D418" s="46"/>
      <c r="E418" s="48" t="s">
        <v>443</v>
      </c>
      <c r="F418" s="46"/>
      <c r="G418" s="46"/>
      <c r="H418" s="46"/>
      <c r="I418" s="46"/>
      <c r="J418" s="47"/>
    </row>
    <row r="419">
      <c r="A419" s="37" t="s">
        <v>61</v>
      </c>
      <c r="B419" s="45"/>
      <c r="C419" s="46"/>
      <c r="D419" s="46"/>
      <c r="E419" s="48" t="s">
        <v>187</v>
      </c>
      <c r="F419" s="46"/>
      <c r="G419" s="46"/>
      <c r="H419" s="46"/>
      <c r="I419" s="46"/>
      <c r="J419" s="47"/>
    </row>
    <row r="420" ht="120">
      <c r="A420" s="37" t="s">
        <v>69</v>
      </c>
      <c r="B420" s="45"/>
      <c r="C420" s="46"/>
      <c r="D420" s="46"/>
      <c r="E420" s="39" t="s">
        <v>444</v>
      </c>
      <c r="F420" s="46"/>
      <c r="G420" s="46"/>
      <c r="H420" s="46"/>
      <c r="I420" s="46"/>
      <c r="J420" s="47"/>
    </row>
    <row r="421">
      <c r="A421" s="37" t="s">
        <v>53</v>
      </c>
      <c r="B421" s="37">
        <v>68</v>
      </c>
      <c r="C421" s="38" t="s">
        <v>445</v>
      </c>
      <c r="D421" s="37" t="s">
        <v>55</v>
      </c>
      <c r="E421" s="39" t="s">
        <v>446</v>
      </c>
      <c r="F421" s="40" t="s">
        <v>176</v>
      </c>
      <c r="G421" s="41">
        <v>1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59</v>
      </c>
      <c r="B422" s="45"/>
      <c r="C422" s="46"/>
      <c r="D422" s="46"/>
      <c r="E422" s="39" t="s">
        <v>177</v>
      </c>
      <c r="F422" s="46"/>
      <c r="G422" s="46"/>
      <c r="H422" s="46"/>
      <c r="I422" s="46"/>
      <c r="J422" s="47"/>
    </row>
    <row r="423">
      <c r="A423" s="37" t="s">
        <v>61</v>
      </c>
      <c r="B423" s="45"/>
      <c r="C423" s="46"/>
      <c r="D423" s="46"/>
      <c r="E423" s="48" t="s">
        <v>178</v>
      </c>
      <c r="F423" s="46"/>
      <c r="G423" s="46"/>
      <c r="H423" s="46"/>
      <c r="I423" s="46"/>
      <c r="J423" s="47"/>
    </row>
    <row r="424" ht="30">
      <c r="A424" s="37" t="s">
        <v>61</v>
      </c>
      <c r="B424" s="45"/>
      <c r="C424" s="46"/>
      <c r="D424" s="46"/>
      <c r="E424" s="48" t="s">
        <v>447</v>
      </c>
      <c r="F424" s="46"/>
      <c r="G424" s="46"/>
      <c r="H424" s="46"/>
      <c r="I424" s="46"/>
      <c r="J424" s="47"/>
    </row>
    <row r="425">
      <c r="A425" s="37" t="s">
        <v>69</v>
      </c>
      <c r="B425" s="45"/>
      <c r="C425" s="46"/>
      <c r="D425" s="46"/>
      <c r="E425" s="49"/>
      <c r="F425" s="46"/>
      <c r="G425" s="46"/>
      <c r="H425" s="46"/>
      <c r="I425" s="46"/>
      <c r="J425" s="47"/>
    </row>
    <row r="426">
      <c r="A426" s="37" t="s">
        <v>53</v>
      </c>
      <c r="B426" s="37">
        <v>69</v>
      </c>
      <c r="C426" s="38" t="s">
        <v>448</v>
      </c>
      <c r="D426" s="37" t="s">
        <v>55</v>
      </c>
      <c r="E426" s="39" t="s">
        <v>449</v>
      </c>
      <c r="F426" s="40" t="s">
        <v>176</v>
      </c>
      <c r="G426" s="41">
        <v>7</v>
      </c>
      <c r="H426" s="42">
        <v>0</v>
      </c>
      <c r="I426" s="43">
        <f>ROUND(G426*H426,P4)</f>
        <v>0</v>
      </c>
      <c r="J426" s="40" t="s">
        <v>58</v>
      </c>
      <c r="O426" s="44">
        <f>I426*0.21</f>
        <v>0</v>
      </c>
      <c r="P426">
        <v>3</v>
      </c>
    </row>
    <row r="427">
      <c r="A427" s="37" t="s">
        <v>59</v>
      </c>
      <c r="B427" s="45"/>
      <c r="C427" s="46"/>
      <c r="D427" s="46"/>
      <c r="E427" s="39" t="s">
        <v>450</v>
      </c>
      <c r="F427" s="46"/>
      <c r="G427" s="46"/>
      <c r="H427" s="46"/>
      <c r="I427" s="46"/>
      <c r="J427" s="47"/>
    </row>
    <row r="428">
      <c r="A428" s="37" t="s">
        <v>61</v>
      </c>
      <c r="B428" s="45"/>
      <c r="C428" s="46"/>
      <c r="D428" s="46"/>
      <c r="E428" s="48" t="s">
        <v>178</v>
      </c>
      <c r="F428" s="46"/>
      <c r="G428" s="46"/>
      <c r="H428" s="46"/>
      <c r="I428" s="46"/>
      <c r="J428" s="47"/>
    </row>
    <row r="429" ht="30">
      <c r="A429" s="37" t="s">
        <v>61</v>
      </c>
      <c r="B429" s="45"/>
      <c r="C429" s="46"/>
      <c r="D429" s="46"/>
      <c r="E429" s="48" t="s">
        <v>451</v>
      </c>
      <c r="F429" s="46"/>
      <c r="G429" s="46"/>
      <c r="H429" s="46"/>
      <c r="I429" s="46"/>
      <c r="J429" s="47"/>
    </row>
    <row r="430" ht="60">
      <c r="A430" s="37" t="s">
        <v>69</v>
      </c>
      <c r="B430" s="45"/>
      <c r="C430" s="46"/>
      <c r="D430" s="46"/>
      <c r="E430" s="39" t="s">
        <v>452</v>
      </c>
      <c r="F430" s="46"/>
      <c r="G430" s="46"/>
      <c r="H430" s="46"/>
      <c r="I430" s="46"/>
      <c r="J430" s="47"/>
    </row>
    <row r="431">
      <c r="A431" s="37" t="s">
        <v>53</v>
      </c>
      <c r="B431" s="37">
        <v>70</v>
      </c>
      <c r="C431" s="38" t="s">
        <v>453</v>
      </c>
      <c r="D431" s="37" t="s">
        <v>55</v>
      </c>
      <c r="E431" s="39" t="s">
        <v>454</v>
      </c>
      <c r="F431" s="40" t="s">
        <v>176</v>
      </c>
      <c r="G431" s="41">
        <v>7</v>
      </c>
      <c r="H431" s="42">
        <v>0</v>
      </c>
      <c r="I431" s="43">
        <f>ROUND(G431*H431,P4)</f>
        <v>0</v>
      </c>
      <c r="J431" s="40" t="s">
        <v>58</v>
      </c>
      <c r="O431" s="44">
        <f>I431*0.21</f>
        <v>0</v>
      </c>
      <c r="P431">
        <v>3</v>
      </c>
    </row>
    <row r="432" ht="45">
      <c r="A432" s="37" t="s">
        <v>59</v>
      </c>
      <c r="B432" s="45"/>
      <c r="C432" s="46"/>
      <c r="D432" s="46"/>
      <c r="E432" s="39" t="s">
        <v>455</v>
      </c>
      <c r="F432" s="46"/>
      <c r="G432" s="46"/>
      <c r="H432" s="46"/>
      <c r="I432" s="46"/>
      <c r="J432" s="47"/>
    </row>
    <row r="433">
      <c r="A433" s="37" t="s">
        <v>61</v>
      </c>
      <c r="B433" s="45"/>
      <c r="C433" s="46"/>
      <c r="D433" s="46"/>
      <c r="E433" s="48" t="s">
        <v>178</v>
      </c>
      <c r="F433" s="46"/>
      <c r="G433" s="46"/>
      <c r="H433" s="46"/>
      <c r="I433" s="46"/>
      <c r="J433" s="47"/>
    </row>
    <row r="434" ht="30">
      <c r="A434" s="37" t="s">
        <v>61</v>
      </c>
      <c r="B434" s="45"/>
      <c r="C434" s="46"/>
      <c r="D434" s="46"/>
      <c r="E434" s="48" t="s">
        <v>456</v>
      </c>
      <c r="F434" s="46"/>
      <c r="G434" s="46"/>
      <c r="H434" s="46"/>
      <c r="I434" s="46"/>
      <c r="J434" s="47"/>
    </row>
    <row r="435" ht="75">
      <c r="A435" s="37" t="s">
        <v>69</v>
      </c>
      <c r="B435" s="45"/>
      <c r="C435" s="46"/>
      <c r="D435" s="46"/>
      <c r="E435" s="39" t="s">
        <v>457</v>
      </c>
      <c r="F435" s="46"/>
      <c r="G435" s="46"/>
      <c r="H435" s="46"/>
      <c r="I435" s="46"/>
      <c r="J435" s="47"/>
    </row>
    <row r="436">
      <c r="A436" s="37" t="s">
        <v>53</v>
      </c>
      <c r="B436" s="37">
        <v>71</v>
      </c>
      <c r="C436" s="38" t="s">
        <v>458</v>
      </c>
      <c r="D436" s="37" t="s">
        <v>55</v>
      </c>
      <c r="E436" s="39" t="s">
        <v>459</v>
      </c>
      <c r="F436" s="40" t="s">
        <v>176</v>
      </c>
      <c r="G436" s="41">
        <v>1</v>
      </c>
      <c r="H436" s="42">
        <v>0</v>
      </c>
      <c r="I436" s="43">
        <f>ROUND(G436*H436,P4)</f>
        <v>0</v>
      </c>
      <c r="J436" s="40" t="s">
        <v>58</v>
      </c>
      <c r="O436" s="44">
        <f>I436*0.21</f>
        <v>0</v>
      </c>
      <c r="P436">
        <v>3</v>
      </c>
    </row>
    <row r="437">
      <c r="A437" s="37" t="s">
        <v>59</v>
      </c>
      <c r="B437" s="45"/>
      <c r="C437" s="46"/>
      <c r="D437" s="46"/>
      <c r="E437" s="39" t="s">
        <v>177</v>
      </c>
      <c r="F437" s="46"/>
      <c r="G437" s="46"/>
      <c r="H437" s="46"/>
      <c r="I437" s="46"/>
      <c r="J437" s="47"/>
    </row>
    <row r="438">
      <c r="A438" s="37" t="s">
        <v>61</v>
      </c>
      <c r="B438" s="45"/>
      <c r="C438" s="46"/>
      <c r="D438" s="46"/>
      <c r="E438" s="48" t="s">
        <v>254</v>
      </c>
      <c r="F438" s="46"/>
      <c r="G438" s="46"/>
      <c r="H438" s="46"/>
      <c r="I438" s="46"/>
      <c r="J438" s="47"/>
    </row>
    <row r="439" ht="30">
      <c r="A439" s="37" t="s">
        <v>61</v>
      </c>
      <c r="B439" s="45"/>
      <c r="C439" s="46"/>
      <c r="D439" s="46"/>
      <c r="E439" s="48" t="s">
        <v>460</v>
      </c>
      <c r="F439" s="46"/>
      <c r="G439" s="46"/>
      <c r="H439" s="46"/>
      <c r="I439" s="46"/>
      <c r="J439" s="47"/>
    </row>
    <row r="440" ht="105">
      <c r="A440" s="37" t="s">
        <v>69</v>
      </c>
      <c r="B440" s="45"/>
      <c r="C440" s="46"/>
      <c r="D440" s="46"/>
      <c r="E440" s="39" t="s">
        <v>461</v>
      </c>
      <c r="F440" s="46"/>
      <c r="G440" s="46"/>
      <c r="H440" s="46"/>
      <c r="I440" s="46"/>
      <c r="J440" s="47"/>
    </row>
    <row r="441">
      <c r="A441" s="37" t="s">
        <v>53</v>
      </c>
      <c r="B441" s="37">
        <v>72</v>
      </c>
      <c r="C441" s="38" t="s">
        <v>462</v>
      </c>
      <c r="D441" s="37" t="s">
        <v>55</v>
      </c>
      <c r="E441" s="39" t="s">
        <v>463</v>
      </c>
      <c r="F441" s="40" t="s">
        <v>103</v>
      </c>
      <c r="G441" s="41">
        <v>8.0399999999999991</v>
      </c>
      <c r="H441" s="42">
        <v>0</v>
      </c>
      <c r="I441" s="43">
        <f>ROUND(G441*H441,P4)</f>
        <v>0</v>
      </c>
      <c r="J441" s="40" t="s">
        <v>58</v>
      </c>
      <c r="O441" s="44">
        <f>I441*0.21</f>
        <v>0</v>
      </c>
      <c r="P441">
        <v>3</v>
      </c>
    </row>
    <row r="442">
      <c r="A442" s="37" t="s">
        <v>59</v>
      </c>
      <c r="B442" s="45"/>
      <c r="C442" s="46"/>
      <c r="D442" s="46"/>
      <c r="E442" s="49" t="s">
        <v>55</v>
      </c>
      <c r="F442" s="46"/>
      <c r="G442" s="46"/>
      <c r="H442" s="46"/>
      <c r="I442" s="46"/>
      <c r="J442" s="47"/>
    </row>
    <row r="443">
      <c r="A443" s="37" t="s">
        <v>61</v>
      </c>
      <c r="B443" s="45"/>
      <c r="C443" s="46"/>
      <c r="D443" s="46"/>
      <c r="E443" s="48" t="s">
        <v>254</v>
      </c>
      <c r="F443" s="46"/>
      <c r="G443" s="46"/>
      <c r="H443" s="46"/>
      <c r="I443" s="46"/>
      <c r="J443" s="47"/>
    </row>
    <row r="444" ht="30">
      <c r="A444" s="37" t="s">
        <v>61</v>
      </c>
      <c r="B444" s="45"/>
      <c r="C444" s="46"/>
      <c r="D444" s="46"/>
      <c r="E444" s="48" t="s">
        <v>464</v>
      </c>
      <c r="F444" s="46"/>
      <c r="G444" s="46"/>
      <c r="H444" s="46"/>
      <c r="I444" s="46"/>
      <c r="J444" s="47"/>
    </row>
    <row r="445" ht="409.5">
      <c r="A445" s="37" t="s">
        <v>69</v>
      </c>
      <c r="B445" s="45"/>
      <c r="C445" s="46"/>
      <c r="D445" s="46"/>
      <c r="E445" s="39" t="s">
        <v>465</v>
      </c>
      <c r="F445" s="46"/>
      <c r="G445" s="46"/>
      <c r="H445" s="46"/>
      <c r="I445" s="46"/>
      <c r="J445" s="47"/>
    </row>
    <row r="446">
      <c r="A446" s="31" t="s">
        <v>50</v>
      </c>
      <c r="B446" s="32"/>
      <c r="C446" s="33" t="s">
        <v>466</v>
      </c>
      <c r="D446" s="34"/>
      <c r="E446" s="31" t="s">
        <v>467</v>
      </c>
      <c r="F446" s="34"/>
      <c r="G446" s="34"/>
      <c r="H446" s="34"/>
      <c r="I446" s="35">
        <f>SUMIFS(I447:I532,A447:A532,"P")</f>
        <v>0</v>
      </c>
      <c r="J446" s="36"/>
    </row>
    <row r="447">
      <c r="A447" s="37" t="s">
        <v>53</v>
      </c>
      <c r="B447" s="37">
        <v>73</v>
      </c>
      <c r="C447" s="38" t="s">
        <v>468</v>
      </c>
      <c r="D447" s="37" t="s">
        <v>55</v>
      </c>
      <c r="E447" s="39" t="s">
        <v>469</v>
      </c>
      <c r="F447" s="40" t="s">
        <v>131</v>
      </c>
      <c r="G447" s="41">
        <v>238</v>
      </c>
      <c r="H447" s="42">
        <v>0</v>
      </c>
      <c r="I447" s="43">
        <f>ROUND(G447*H447,P4)</f>
        <v>0</v>
      </c>
      <c r="J447" s="40" t="s">
        <v>58</v>
      </c>
      <c r="O447" s="44">
        <f>I447*0.21</f>
        <v>0</v>
      </c>
      <c r="P447">
        <v>3</v>
      </c>
    </row>
    <row r="448">
      <c r="A448" s="37" t="s">
        <v>59</v>
      </c>
      <c r="B448" s="45"/>
      <c r="C448" s="46"/>
      <c r="D448" s="46"/>
      <c r="E448" s="49" t="s">
        <v>55</v>
      </c>
      <c r="F448" s="46"/>
      <c r="G448" s="46"/>
      <c r="H448" s="46"/>
      <c r="I448" s="46"/>
      <c r="J448" s="47"/>
    </row>
    <row r="449">
      <c r="A449" s="37" t="s">
        <v>61</v>
      </c>
      <c r="B449" s="45"/>
      <c r="C449" s="46"/>
      <c r="D449" s="46"/>
      <c r="E449" s="48" t="s">
        <v>470</v>
      </c>
      <c r="F449" s="46"/>
      <c r="G449" s="46"/>
      <c r="H449" s="46"/>
      <c r="I449" s="46"/>
      <c r="J449" s="47"/>
    </row>
    <row r="450" ht="30">
      <c r="A450" s="37" t="s">
        <v>61</v>
      </c>
      <c r="B450" s="45"/>
      <c r="C450" s="46"/>
      <c r="D450" s="46"/>
      <c r="E450" s="48" t="s">
        <v>471</v>
      </c>
      <c r="F450" s="46"/>
      <c r="G450" s="46"/>
      <c r="H450" s="46"/>
      <c r="I450" s="46"/>
      <c r="J450" s="47"/>
    </row>
    <row r="451" ht="90">
      <c r="A451" s="37" t="s">
        <v>69</v>
      </c>
      <c r="B451" s="45"/>
      <c r="C451" s="46"/>
      <c r="D451" s="46"/>
      <c r="E451" s="39" t="s">
        <v>472</v>
      </c>
      <c r="F451" s="46"/>
      <c r="G451" s="46"/>
      <c r="H451" s="46"/>
      <c r="I451" s="46"/>
      <c r="J451" s="47"/>
    </row>
    <row r="452" ht="30">
      <c r="A452" s="37" t="s">
        <v>53</v>
      </c>
      <c r="B452" s="37">
        <v>74</v>
      </c>
      <c r="C452" s="38" t="s">
        <v>473</v>
      </c>
      <c r="D452" s="37" t="s">
        <v>55</v>
      </c>
      <c r="E452" s="39" t="s">
        <v>474</v>
      </c>
      <c r="F452" s="40" t="s">
        <v>131</v>
      </c>
      <c r="G452" s="41">
        <v>132</v>
      </c>
      <c r="H452" s="42">
        <v>0</v>
      </c>
      <c r="I452" s="43">
        <f>ROUND(G452*H452,P4)</f>
        <v>0</v>
      </c>
      <c r="J452" s="40" t="s">
        <v>58</v>
      </c>
      <c r="O452" s="44">
        <f>I452*0.21</f>
        <v>0</v>
      </c>
      <c r="P452">
        <v>3</v>
      </c>
    </row>
    <row r="453">
      <c r="A453" s="37" t="s">
        <v>59</v>
      </c>
      <c r="B453" s="45"/>
      <c r="C453" s="46"/>
      <c r="D453" s="46"/>
      <c r="E453" s="49" t="s">
        <v>55</v>
      </c>
      <c r="F453" s="46"/>
      <c r="G453" s="46"/>
      <c r="H453" s="46"/>
      <c r="I453" s="46"/>
      <c r="J453" s="47"/>
    </row>
    <row r="454">
      <c r="A454" s="37" t="s">
        <v>61</v>
      </c>
      <c r="B454" s="45"/>
      <c r="C454" s="46"/>
      <c r="D454" s="46"/>
      <c r="E454" s="48" t="s">
        <v>470</v>
      </c>
      <c r="F454" s="46"/>
      <c r="G454" s="46"/>
      <c r="H454" s="46"/>
      <c r="I454" s="46"/>
      <c r="J454" s="47"/>
    </row>
    <row r="455" ht="45">
      <c r="A455" s="37" t="s">
        <v>61</v>
      </c>
      <c r="B455" s="45"/>
      <c r="C455" s="46"/>
      <c r="D455" s="46"/>
      <c r="E455" s="48" t="s">
        <v>475</v>
      </c>
      <c r="F455" s="46"/>
      <c r="G455" s="46"/>
      <c r="H455" s="46"/>
      <c r="I455" s="46"/>
      <c r="J455" s="47"/>
    </row>
    <row r="456" ht="90">
      <c r="A456" s="37" t="s">
        <v>69</v>
      </c>
      <c r="B456" s="45"/>
      <c r="C456" s="46"/>
      <c r="D456" s="46"/>
      <c r="E456" s="39" t="s">
        <v>472</v>
      </c>
      <c r="F456" s="46"/>
      <c r="G456" s="46"/>
      <c r="H456" s="46"/>
      <c r="I456" s="46"/>
      <c r="J456" s="47"/>
    </row>
    <row r="457">
      <c r="A457" s="37" t="s">
        <v>53</v>
      </c>
      <c r="B457" s="37">
        <v>75</v>
      </c>
      <c r="C457" s="38" t="s">
        <v>476</v>
      </c>
      <c r="D457" s="37" t="s">
        <v>55</v>
      </c>
      <c r="E457" s="39" t="s">
        <v>477</v>
      </c>
      <c r="F457" s="40" t="s">
        <v>131</v>
      </c>
      <c r="G457" s="41">
        <v>28</v>
      </c>
      <c r="H457" s="42">
        <v>0</v>
      </c>
      <c r="I457" s="43">
        <f>ROUND(G457*H457,P4)</f>
        <v>0</v>
      </c>
      <c r="J457" s="40" t="s">
        <v>58</v>
      </c>
      <c r="O457" s="44">
        <f>I457*0.21</f>
        <v>0</v>
      </c>
      <c r="P457">
        <v>3</v>
      </c>
    </row>
    <row r="458">
      <c r="A458" s="37" t="s">
        <v>59</v>
      </c>
      <c r="B458" s="45"/>
      <c r="C458" s="46"/>
      <c r="D458" s="46"/>
      <c r="E458" s="49" t="s">
        <v>55</v>
      </c>
      <c r="F458" s="46"/>
      <c r="G458" s="46"/>
      <c r="H458" s="46"/>
      <c r="I458" s="46"/>
      <c r="J458" s="47"/>
    </row>
    <row r="459">
      <c r="A459" s="37" t="s">
        <v>61</v>
      </c>
      <c r="B459" s="45"/>
      <c r="C459" s="46"/>
      <c r="D459" s="46"/>
      <c r="E459" s="48" t="s">
        <v>470</v>
      </c>
      <c r="F459" s="46"/>
      <c r="G459" s="46"/>
      <c r="H459" s="46"/>
      <c r="I459" s="46"/>
      <c r="J459" s="47"/>
    </row>
    <row r="460" ht="30">
      <c r="A460" s="37" t="s">
        <v>61</v>
      </c>
      <c r="B460" s="45"/>
      <c r="C460" s="46"/>
      <c r="D460" s="46"/>
      <c r="E460" s="48" t="s">
        <v>478</v>
      </c>
      <c r="F460" s="46"/>
      <c r="G460" s="46"/>
      <c r="H460" s="46"/>
      <c r="I460" s="46"/>
      <c r="J460" s="47"/>
    </row>
    <row r="461" ht="90">
      <c r="A461" s="37" t="s">
        <v>69</v>
      </c>
      <c r="B461" s="45"/>
      <c r="C461" s="46"/>
      <c r="D461" s="46"/>
      <c r="E461" s="39" t="s">
        <v>472</v>
      </c>
      <c r="F461" s="46"/>
      <c r="G461" s="46"/>
      <c r="H461" s="46"/>
      <c r="I461" s="46"/>
      <c r="J461" s="47"/>
    </row>
    <row r="462">
      <c r="A462" s="37" t="s">
        <v>53</v>
      </c>
      <c r="B462" s="37">
        <v>76</v>
      </c>
      <c r="C462" s="38" t="s">
        <v>479</v>
      </c>
      <c r="D462" s="37" t="s">
        <v>55</v>
      </c>
      <c r="E462" s="39" t="s">
        <v>480</v>
      </c>
      <c r="F462" s="40" t="s">
        <v>131</v>
      </c>
      <c r="G462" s="41">
        <v>160</v>
      </c>
      <c r="H462" s="42">
        <v>0</v>
      </c>
      <c r="I462" s="43">
        <f>ROUND(G462*H462,P4)</f>
        <v>0</v>
      </c>
      <c r="J462" s="40" t="s">
        <v>58</v>
      </c>
      <c r="O462" s="44">
        <f>I462*0.21</f>
        <v>0</v>
      </c>
      <c r="P462">
        <v>3</v>
      </c>
    </row>
    <row r="463" ht="30">
      <c r="A463" s="37" t="s">
        <v>59</v>
      </c>
      <c r="B463" s="45"/>
      <c r="C463" s="46"/>
      <c r="D463" s="46"/>
      <c r="E463" s="39" t="s">
        <v>481</v>
      </c>
      <c r="F463" s="46"/>
      <c r="G463" s="46"/>
      <c r="H463" s="46"/>
      <c r="I463" s="46"/>
      <c r="J463" s="47"/>
    </row>
    <row r="464">
      <c r="A464" s="37" t="s">
        <v>61</v>
      </c>
      <c r="B464" s="45"/>
      <c r="C464" s="46"/>
      <c r="D464" s="46"/>
      <c r="E464" s="48" t="s">
        <v>482</v>
      </c>
      <c r="F464" s="46"/>
      <c r="G464" s="46"/>
      <c r="H464" s="46"/>
      <c r="I464" s="46"/>
      <c r="J464" s="47"/>
    </row>
    <row r="465" ht="30">
      <c r="A465" s="37" t="s">
        <v>61</v>
      </c>
      <c r="B465" s="45"/>
      <c r="C465" s="46"/>
      <c r="D465" s="46"/>
      <c r="E465" s="48" t="s">
        <v>483</v>
      </c>
      <c r="F465" s="46"/>
      <c r="G465" s="46"/>
      <c r="H465" s="46"/>
      <c r="I465" s="46"/>
      <c r="J465" s="47"/>
    </row>
    <row r="466" ht="75">
      <c r="A466" s="37" t="s">
        <v>69</v>
      </c>
      <c r="B466" s="45"/>
      <c r="C466" s="46"/>
      <c r="D466" s="46"/>
      <c r="E466" s="39" t="s">
        <v>484</v>
      </c>
      <c r="F466" s="46"/>
      <c r="G466" s="46"/>
      <c r="H466" s="46"/>
      <c r="I466" s="46"/>
      <c r="J466" s="47"/>
    </row>
    <row r="467">
      <c r="A467" s="37" t="s">
        <v>53</v>
      </c>
      <c r="B467" s="37">
        <v>77</v>
      </c>
      <c r="C467" s="38" t="s">
        <v>485</v>
      </c>
      <c r="D467" s="37" t="s">
        <v>55</v>
      </c>
      <c r="E467" s="39" t="s">
        <v>486</v>
      </c>
      <c r="F467" s="40" t="s">
        <v>131</v>
      </c>
      <c r="G467" s="41">
        <v>40</v>
      </c>
      <c r="H467" s="42">
        <v>0</v>
      </c>
      <c r="I467" s="43">
        <f>ROUND(G467*H467,P4)</f>
        <v>0</v>
      </c>
      <c r="J467" s="37"/>
      <c r="O467" s="44">
        <f>I467*0.21</f>
        <v>0</v>
      </c>
      <c r="P467">
        <v>3</v>
      </c>
    </row>
    <row r="468">
      <c r="A468" s="37" t="s">
        <v>59</v>
      </c>
      <c r="B468" s="45"/>
      <c r="C468" s="46"/>
      <c r="D468" s="46"/>
      <c r="E468" s="39" t="s">
        <v>450</v>
      </c>
      <c r="F468" s="46"/>
      <c r="G468" s="46"/>
      <c r="H468" s="46"/>
      <c r="I468" s="46"/>
      <c r="J468" s="47"/>
    </row>
    <row r="469">
      <c r="A469" s="37" t="s">
        <v>61</v>
      </c>
      <c r="B469" s="45"/>
      <c r="C469" s="46"/>
      <c r="D469" s="46"/>
      <c r="E469" s="48" t="s">
        <v>178</v>
      </c>
      <c r="F469" s="46"/>
      <c r="G469" s="46"/>
      <c r="H469" s="46"/>
      <c r="I469" s="46"/>
      <c r="J469" s="47"/>
    </row>
    <row r="470" ht="30">
      <c r="A470" s="37" t="s">
        <v>61</v>
      </c>
      <c r="B470" s="45"/>
      <c r="C470" s="46"/>
      <c r="D470" s="46"/>
      <c r="E470" s="48" t="s">
        <v>487</v>
      </c>
      <c r="F470" s="46"/>
      <c r="G470" s="46"/>
      <c r="H470" s="46"/>
      <c r="I470" s="46"/>
      <c r="J470" s="47"/>
    </row>
    <row r="471" ht="45">
      <c r="A471" s="37" t="s">
        <v>69</v>
      </c>
      <c r="B471" s="45"/>
      <c r="C471" s="46"/>
      <c r="D471" s="46"/>
      <c r="E471" s="39" t="s">
        <v>488</v>
      </c>
      <c r="F471" s="46"/>
      <c r="G471" s="46"/>
      <c r="H471" s="46"/>
      <c r="I471" s="46"/>
      <c r="J471" s="47"/>
    </row>
    <row r="472">
      <c r="A472" s="37" t="s">
        <v>53</v>
      </c>
      <c r="B472" s="37">
        <v>78</v>
      </c>
      <c r="C472" s="38" t="s">
        <v>489</v>
      </c>
      <c r="D472" s="37" t="s">
        <v>55</v>
      </c>
      <c r="E472" s="39" t="s">
        <v>490</v>
      </c>
      <c r="F472" s="40" t="s">
        <v>131</v>
      </c>
      <c r="G472" s="41">
        <v>67</v>
      </c>
      <c r="H472" s="42">
        <v>0</v>
      </c>
      <c r="I472" s="43">
        <f>ROUND(G472*H472,P4)</f>
        <v>0</v>
      </c>
      <c r="J472" s="40" t="s">
        <v>58</v>
      </c>
      <c r="O472" s="44">
        <f>I472*0.21</f>
        <v>0</v>
      </c>
      <c r="P472">
        <v>3</v>
      </c>
    </row>
    <row r="473">
      <c r="A473" s="37" t="s">
        <v>59</v>
      </c>
      <c r="B473" s="45"/>
      <c r="C473" s="46"/>
      <c r="D473" s="46"/>
      <c r="E473" s="39" t="s">
        <v>491</v>
      </c>
      <c r="F473" s="46"/>
      <c r="G473" s="46"/>
      <c r="H473" s="46"/>
      <c r="I473" s="46"/>
      <c r="J473" s="47"/>
    </row>
    <row r="474">
      <c r="A474" s="37" t="s">
        <v>61</v>
      </c>
      <c r="B474" s="45"/>
      <c r="C474" s="46"/>
      <c r="D474" s="46"/>
      <c r="E474" s="48" t="s">
        <v>254</v>
      </c>
      <c r="F474" s="46"/>
      <c r="G474" s="46"/>
      <c r="H474" s="46"/>
      <c r="I474" s="46"/>
      <c r="J474" s="47"/>
    </row>
    <row r="475">
      <c r="A475" s="37" t="s">
        <v>61</v>
      </c>
      <c r="B475" s="45"/>
      <c r="C475" s="46"/>
      <c r="D475" s="46"/>
      <c r="E475" s="48" t="s">
        <v>492</v>
      </c>
      <c r="F475" s="46"/>
      <c r="G475" s="46"/>
      <c r="H475" s="46"/>
      <c r="I475" s="46"/>
      <c r="J475" s="47"/>
    </row>
    <row r="476" ht="90">
      <c r="A476" s="37" t="s">
        <v>69</v>
      </c>
      <c r="B476" s="45"/>
      <c r="C476" s="46"/>
      <c r="D476" s="46"/>
      <c r="E476" s="39" t="s">
        <v>493</v>
      </c>
      <c r="F476" s="46"/>
      <c r="G476" s="46"/>
      <c r="H476" s="46"/>
      <c r="I476" s="46"/>
      <c r="J476" s="47"/>
    </row>
    <row r="477">
      <c r="A477" s="37" t="s">
        <v>53</v>
      </c>
      <c r="B477" s="37">
        <v>79</v>
      </c>
      <c r="C477" s="38" t="s">
        <v>494</v>
      </c>
      <c r="D477" s="37" t="s">
        <v>55</v>
      </c>
      <c r="E477" s="39" t="s">
        <v>495</v>
      </c>
      <c r="F477" s="40" t="s">
        <v>131</v>
      </c>
      <c r="G477" s="41">
        <v>27</v>
      </c>
      <c r="H477" s="42">
        <v>0</v>
      </c>
      <c r="I477" s="43">
        <f>ROUND(G477*H477,P4)</f>
        <v>0</v>
      </c>
      <c r="J477" s="40" t="s">
        <v>58</v>
      </c>
      <c r="O477" s="44">
        <f>I477*0.21</f>
        <v>0</v>
      </c>
      <c r="P477">
        <v>3</v>
      </c>
    </row>
    <row r="478" ht="30">
      <c r="A478" s="37" t="s">
        <v>59</v>
      </c>
      <c r="B478" s="45"/>
      <c r="C478" s="46"/>
      <c r="D478" s="46"/>
      <c r="E478" s="39" t="s">
        <v>496</v>
      </c>
      <c r="F478" s="46"/>
      <c r="G478" s="46"/>
      <c r="H478" s="46"/>
      <c r="I478" s="46"/>
      <c r="J478" s="47"/>
    </row>
    <row r="479">
      <c r="A479" s="37" t="s">
        <v>61</v>
      </c>
      <c r="B479" s="45"/>
      <c r="C479" s="46"/>
      <c r="D479" s="46"/>
      <c r="E479" s="48" t="s">
        <v>254</v>
      </c>
      <c r="F479" s="46"/>
      <c r="G479" s="46"/>
      <c r="H479" s="46"/>
      <c r="I479" s="46"/>
      <c r="J479" s="47"/>
    </row>
    <row r="480">
      <c r="A480" s="37" t="s">
        <v>61</v>
      </c>
      <c r="B480" s="45"/>
      <c r="C480" s="46"/>
      <c r="D480" s="46"/>
      <c r="E480" s="48" t="s">
        <v>497</v>
      </c>
      <c r="F480" s="46"/>
      <c r="G480" s="46"/>
      <c r="H480" s="46"/>
      <c r="I480" s="46"/>
      <c r="J480" s="47"/>
    </row>
    <row r="481">
      <c r="A481" s="37" t="s">
        <v>61</v>
      </c>
      <c r="B481" s="45"/>
      <c r="C481" s="46"/>
      <c r="D481" s="46"/>
      <c r="E481" s="48" t="s">
        <v>498</v>
      </c>
      <c r="F481" s="46"/>
      <c r="G481" s="46"/>
      <c r="H481" s="46"/>
      <c r="I481" s="46"/>
      <c r="J481" s="47"/>
    </row>
    <row r="482">
      <c r="A482" s="37" t="s">
        <v>61</v>
      </c>
      <c r="B482" s="45"/>
      <c r="C482" s="46"/>
      <c r="D482" s="46"/>
      <c r="E482" s="48" t="s">
        <v>499</v>
      </c>
      <c r="F482" s="46"/>
      <c r="G482" s="46"/>
      <c r="H482" s="46"/>
      <c r="I482" s="46"/>
      <c r="J482" s="47"/>
    </row>
    <row r="483" ht="90">
      <c r="A483" s="37" t="s">
        <v>69</v>
      </c>
      <c r="B483" s="45"/>
      <c r="C483" s="46"/>
      <c r="D483" s="46"/>
      <c r="E483" s="39" t="s">
        <v>493</v>
      </c>
      <c r="F483" s="46"/>
      <c r="G483" s="46"/>
      <c r="H483" s="46"/>
      <c r="I483" s="46"/>
      <c r="J483" s="47"/>
    </row>
    <row r="484">
      <c r="A484" s="37" t="s">
        <v>53</v>
      </c>
      <c r="B484" s="37">
        <v>80</v>
      </c>
      <c r="C484" s="38" t="s">
        <v>500</v>
      </c>
      <c r="D484" s="37" t="s">
        <v>55</v>
      </c>
      <c r="E484" s="39" t="s">
        <v>501</v>
      </c>
      <c r="F484" s="40" t="s">
        <v>103</v>
      </c>
      <c r="G484" s="41">
        <v>24.149999999999999</v>
      </c>
      <c r="H484" s="42">
        <v>0</v>
      </c>
      <c r="I484" s="43">
        <f>ROUND(G484*H484,P4)</f>
        <v>0</v>
      </c>
      <c r="J484" s="40" t="s">
        <v>58</v>
      </c>
      <c r="O484" s="44">
        <f>I484*0.21</f>
        <v>0</v>
      </c>
      <c r="P484">
        <v>3</v>
      </c>
    </row>
    <row r="485">
      <c r="A485" s="37" t="s">
        <v>59</v>
      </c>
      <c r="B485" s="45"/>
      <c r="C485" s="46"/>
      <c r="D485" s="46"/>
      <c r="E485" s="39" t="s">
        <v>502</v>
      </c>
      <c r="F485" s="46"/>
      <c r="G485" s="46"/>
      <c r="H485" s="46"/>
      <c r="I485" s="46"/>
      <c r="J485" s="47"/>
    </row>
    <row r="486">
      <c r="A486" s="37" t="s">
        <v>61</v>
      </c>
      <c r="B486" s="45"/>
      <c r="C486" s="46"/>
      <c r="D486" s="46"/>
      <c r="E486" s="48" t="s">
        <v>254</v>
      </c>
      <c r="F486" s="46"/>
      <c r="G486" s="46"/>
      <c r="H486" s="46"/>
      <c r="I486" s="46"/>
      <c r="J486" s="47"/>
    </row>
    <row r="487" ht="45">
      <c r="A487" s="37" t="s">
        <v>61</v>
      </c>
      <c r="B487" s="45"/>
      <c r="C487" s="46"/>
      <c r="D487" s="46"/>
      <c r="E487" s="48" t="s">
        <v>503</v>
      </c>
      <c r="F487" s="46"/>
      <c r="G487" s="46"/>
      <c r="H487" s="46"/>
      <c r="I487" s="46"/>
      <c r="J487" s="47"/>
    </row>
    <row r="488" ht="45">
      <c r="A488" s="37" t="s">
        <v>61</v>
      </c>
      <c r="B488" s="45"/>
      <c r="C488" s="46"/>
      <c r="D488" s="46"/>
      <c r="E488" s="48" t="s">
        <v>504</v>
      </c>
      <c r="F488" s="46"/>
      <c r="G488" s="46"/>
      <c r="H488" s="46"/>
      <c r="I488" s="46"/>
      <c r="J488" s="47"/>
    </row>
    <row r="489">
      <c r="A489" s="37" t="s">
        <v>61</v>
      </c>
      <c r="B489" s="45"/>
      <c r="C489" s="46"/>
      <c r="D489" s="46"/>
      <c r="E489" s="48" t="s">
        <v>505</v>
      </c>
      <c r="F489" s="46"/>
      <c r="G489" s="46"/>
      <c r="H489" s="46"/>
      <c r="I489" s="46"/>
      <c r="J489" s="47"/>
    </row>
    <row r="490" ht="90">
      <c r="A490" s="37" t="s">
        <v>69</v>
      </c>
      <c r="B490" s="45"/>
      <c r="C490" s="46"/>
      <c r="D490" s="46"/>
      <c r="E490" s="39" t="s">
        <v>506</v>
      </c>
      <c r="F490" s="46"/>
      <c r="G490" s="46"/>
      <c r="H490" s="46"/>
      <c r="I490" s="46"/>
      <c r="J490" s="47"/>
    </row>
    <row r="491">
      <c r="A491" s="37" t="s">
        <v>53</v>
      </c>
      <c r="B491" s="37">
        <v>81</v>
      </c>
      <c r="C491" s="38" t="s">
        <v>507</v>
      </c>
      <c r="D491" s="37" t="s">
        <v>55</v>
      </c>
      <c r="E491" s="39" t="s">
        <v>508</v>
      </c>
      <c r="F491" s="40" t="s">
        <v>131</v>
      </c>
      <c r="G491" s="41">
        <v>4580</v>
      </c>
      <c r="H491" s="42">
        <v>0</v>
      </c>
      <c r="I491" s="43">
        <f>ROUND(G491*H491,P4)</f>
        <v>0</v>
      </c>
      <c r="J491" s="40" t="s">
        <v>58</v>
      </c>
      <c r="O491" s="44">
        <f>I491*0.21</f>
        <v>0</v>
      </c>
      <c r="P491">
        <v>3</v>
      </c>
    </row>
    <row r="492" ht="30">
      <c r="A492" s="37" t="s">
        <v>59</v>
      </c>
      <c r="B492" s="45"/>
      <c r="C492" s="46"/>
      <c r="D492" s="46"/>
      <c r="E492" s="39" t="s">
        <v>509</v>
      </c>
      <c r="F492" s="46"/>
      <c r="G492" s="46"/>
      <c r="H492" s="46"/>
      <c r="I492" s="46"/>
      <c r="J492" s="47"/>
    </row>
    <row r="493">
      <c r="A493" s="37" t="s">
        <v>61</v>
      </c>
      <c r="B493" s="45"/>
      <c r="C493" s="46"/>
      <c r="D493" s="46"/>
      <c r="E493" s="48" t="s">
        <v>142</v>
      </c>
      <c r="F493" s="46"/>
      <c r="G493" s="46"/>
      <c r="H493" s="46"/>
      <c r="I493" s="46"/>
      <c r="J493" s="47"/>
    </row>
    <row r="494" ht="60">
      <c r="A494" s="37" t="s">
        <v>61</v>
      </c>
      <c r="B494" s="45"/>
      <c r="C494" s="46"/>
      <c r="D494" s="46"/>
      <c r="E494" s="48" t="s">
        <v>510</v>
      </c>
      <c r="F494" s="46"/>
      <c r="G494" s="46"/>
      <c r="H494" s="46"/>
      <c r="I494" s="46"/>
      <c r="J494" s="47"/>
    </row>
    <row r="495" ht="75">
      <c r="A495" s="37" t="s">
        <v>69</v>
      </c>
      <c r="B495" s="45"/>
      <c r="C495" s="46"/>
      <c r="D495" s="46"/>
      <c r="E495" s="39" t="s">
        <v>511</v>
      </c>
      <c r="F495" s="46"/>
      <c r="G495" s="46"/>
      <c r="H495" s="46"/>
      <c r="I495" s="46"/>
      <c r="J495" s="47"/>
    </row>
    <row r="496">
      <c r="A496" s="37" t="s">
        <v>53</v>
      </c>
      <c r="B496" s="37">
        <v>82</v>
      </c>
      <c r="C496" s="38" t="s">
        <v>512</v>
      </c>
      <c r="D496" s="37" t="s">
        <v>55</v>
      </c>
      <c r="E496" s="39" t="s">
        <v>513</v>
      </c>
      <c r="F496" s="40" t="s">
        <v>131</v>
      </c>
      <c r="G496" s="41">
        <v>210</v>
      </c>
      <c r="H496" s="42">
        <v>0</v>
      </c>
      <c r="I496" s="43">
        <f>ROUND(G496*H496,P4)</f>
        <v>0</v>
      </c>
      <c r="J496" s="40" t="s">
        <v>58</v>
      </c>
      <c r="O496" s="44">
        <f>I496*0.21</f>
        <v>0</v>
      </c>
      <c r="P496">
        <v>3</v>
      </c>
    </row>
    <row r="497">
      <c r="A497" s="37" t="s">
        <v>59</v>
      </c>
      <c r="B497" s="45"/>
      <c r="C497" s="46"/>
      <c r="D497" s="46"/>
      <c r="E497" s="39" t="s">
        <v>514</v>
      </c>
      <c r="F497" s="46"/>
      <c r="G497" s="46"/>
      <c r="H497" s="46"/>
      <c r="I497" s="46"/>
      <c r="J497" s="47"/>
    </row>
    <row r="498">
      <c r="A498" s="37" t="s">
        <v>61</v>
      </c>
      <c r="B498" s="45"/>
      <c r="C498" s="46"/>
      <c r="D498" s="46"/>
      <c r="E498" s="48" t="s">
        <v>98</v>
      </c>
      <c r="F498" s="46"/>
      <c r="G498" s="46"/>
      <c r="H498" s="46"/>
      <c r="I498" s="46"/>
      <c r="J498" s="47"/>
    </row>
    <row r="499" ht="30">
      <c r="A499" s="37" t="s">
        <v>61</v>
      </c>
      <c r="B499" s="45"/>
      <c r="C499" s="46"/>
      <c r="D499" s="46"/>
      <c r="E499" s="48" t="s">
        <v>515</v>
      </c>
      <c r="F499" s="46"/>
      <c r="G499" s="46"/>
      <c r="H499" s="46"/>
      <c r="I499" s="46"/>
      <c r="J499" s="47"/>
    </row>
    <row r="500" ht="75">
      <c r="A500" s="37" t="s">
        <v>69</v>
      </c>
      <c r="B500" s="45"/>
      <c r="C500" s="46"/>
      <c r="D500" s="46"/>
      <c r="E500" s="39" t="s">
        <v>511</v>
      </c>
      <c r="F500" s="46"/>
      <c r="G500" s="46"/>
      <c r="H500" s="46"/>
      <c r="I500" s="46"/>
      <c r="J500" s="47"/>
    </row>
    <row r="501">
      <c r="A501" s="37" t="s">
        <v>53</v>
      </c>
      <c r="B501" s="37">
        <v>83</v>
      </c>
      <c r="C501" s="38" t="s">
        <v>516</v>
      </c>
      <c r="D501" s="37" t="s">
        <v>55</v>
      </c>
      <c r="E501" s="39" t="s">
        <v>517</v>
      </c>
      <c r="F501" s="40" t="s">
        <v>131</v>
      </c>
      <c r="G501" s="41">
        <v>4580</v>
      </c>
      <c r="H501" s="42">
        <v>0</v>
      </c>
      <c r="I501" s="43">
        <f>ROUND(G501*H501,P4)</f>
        <v>0</v>
      </c>
      <c r="J501" s="40" t="s">
        <v>58</v>
      </c>
      <c r="O501" s="44">
        <f>I501*0.21</f>
        <v>0</v>
      </c>
      <c r="P501">
        <v>3</v>
      </c>
    </row>
    <row r="502" ht="30">
      <c r="A502" s="37" t="s">
        <v>59</v>
      </c>
      <c r="B502" s="45"/>
      <c r="C502" s="46"/>
      <c r="D502" s="46"/>
      <c r="E502" s="39" t="s">
        <v>518</v>
      </c>
      <c r="F502" s="46"/>
      <c r="G502" s="46"/>
      <c r="H502" s="46"/>
      <c r="I502" s="46"/>
      <c r="J502" s="47"/>
    </row>
    <row r="503">
      <c r="A503" s="37" t="s">
        <v>61</v>
      </c>
      <c r="B503" s="45"/>
      <c r="C503" s="46"/>
      <c r="D503" s="46"/>
      <c r="E503" s="48" t="s">
        <v>142</v>
      </c>
      <c r="F503" s="46"/>
      <c r="G503" s="46"/>
      <c r="H503" s="46"/>
      <c r="I503" s="46"/>
      <c r="J503" s="47"/>
    </row>
    <row r="504" ht="60">
      <c r="A504" s="37" t="s">
        <v>61</v>
      </c>
      <c r="B504" s="45"/>
      <c r="C504" s="46"/>
      <c r="D504" s="46"/>
      <c r="E504" s="48" t="s">
        <v>519</v>
      </c>
      <c r="F504" s="46"/>
      <c r="G504" s="46"/>
      <c r="H504" s="46"/>
      <c r="I504" s="46"/>
      <c r="J504" s="47"/>
    </row>
    <row r="505" ht="90">
      <c r="A505" s="37" t="s">
        <v>69</v>
      </c>
      <c r="B505" s="45"/>
      <c r="C505" s="46"/>
      <c r="D505" s="46"/>
      <c r="E505" s="39" t="s">
        <v>520</v>
      </c>
      <c r="F505" s="46"/>
      <c r="G505" s="46"/>
      <c r="H505" s="46"/>
      <c r="I505" s="46"/>
      <c r="J505" s="47"/>
    </row>
    <row r="506" ht="30">
      <c r="A506" s="37" t="s">
        <v>53</v>
      </c>
      <c r="B506" s="37">
        <v>84</v>
      </c>
      <c r="C506" s="38" t="s">
        <v>521</v>
      </c>
      <c r="D506" s="37" t="s">
        <v>55</v>
      </c>
      <c r="E506" s="39" t="s">
        <v>522</v>
      </c>
      <c r="F506" s="40" t="s">
        <v>96</v>
      </c>
      <c r="G506" s="41">
        <v>52</v>
      </c>
      <c r="H506" s="42">
        <v>0</v>
      </c>
      <c r="I506" s="43">
        <f>ROUND(G506*H506,P4)</f>
        <v>0</v>
      </c>
      <c r="J506" s="40" t="s">
        <v>58</v>
      </c>
      <c r="O506" s="44">
        <f>I506*0.21</f>
        <v>0</v>
      </c>
      <c r="P506">
        <v>3</v>
      </c>
    </row>
    <row r="507">
      <c r="A507" s="37" t="s">
        <v>59</v>
      </c>
      <c r="B507" s="45"/>
      <c r="C507" s="46"/>
      <c r="D507" s="46"/>
      <c r="E507" s="39" t="s">
        <v>502</v>
      </c>
      <c r="F507" s="46"/>
      <c r="G507" s="46"/>
      <c r="H507" s="46"/>
      <c r="I507" s="46"/>
      <c r="J507" s="47"/>
    </row>
    <row r="508">
      <c r="A508" s="37" t="s">
        <v>61</v>
      </c>
      <c r="B508" s="45"/>
      <c r="C508" s="46"/>
      <c r="D508" s="46"/>
      <c r="E508" s="48" t="s">
        <v>254</v>
      </c>
      <c r="F508" s="46"/>
      <c r="G508" s="46"/>
      <c r="H508" s="46"/>
      <c r="I508" s="46"/>
      <c r="J508" s="47"/>
    </row>
    <row r="509" ht="30">
      <c r="A509" s="37" t="s">
        <v>61</v>
      </c>
      <c r="B509" s="45"/>
      <c r="C509" s="46"/>
      <c r="D509" s="46"/>
      <c r="E509" s="48" t="s">
        <v>523</v>
      </c>
      <c r="F509" s="46"/>
      <c r="G509" s="46"/>
      <c r="H509" s="46"/>
      <c r="I509" s="46"/>
      <c r="J509" s="47"/>
    </row>
    <row r="510" ht="150">
      <c r="A510" s="37" t="s">
        <v>69</v>
      </c>
      <c r="B510" s="45"/>
      <c r="C510" s="46"/>
      <c r="D510" s="46"/>
      <c r="E510" s="39" t="s">
        <v>524</v>
      </c>
      <c r="F510" s="46"/>
      <c r="G510" s="46"/>
      <c r="H510" s="46"/>
      <c r="I510" s="46"/>
      <c r="J510" s="47"/>
    </row>
    <row r="511">
      <c r="A511" s="37" t="s">
        <v>53</v>
      </c>
      <c r="B511" s="37">
        <v>85</v>
      </c>
      <c r="C511" s="38" t="s">
        <v>525</v>
      </c>
      <c r="D511" s="37"/>
      <c r="E511" s="39" t="s">
        <v>526</v>
      </c>
      <c r="F511" s="40" t="s">
        <v>96</v>
      </c>
      <c r="G511" s="41">
        <v>10082.6</v>
      </c>
      <c r="H511" s="42">
        <v>0</v>
      </c>
      <c r="I511" s="43">
        <f>ROUND(G511*H511,P4)</f>
        <v>0</v>
      </c>
      <c r="J511" s="40" t="s">
        <v>58</v>
      </c>
      <c r="O511" s="44">
        <f>I511*0.21</f>
        <v>0</v>
      </c>
      <c r="P511">
        <v>3</v>
      </c>
    </row>
    <row r="512" ht="30">
      <c r="A512" s="37" t="s">
        <v>59</v>
      </c>
      <c r="B512" s="45"/>
      <c r="C512" s="46"/>
      <c r="D512" s="46"/>
      <c r="E512" s="39" t="s">
        <v>527</v>
      </c>
      <c r="F512" s="46"/>
      <c r="G512" s="46"/>
      <c r="H512" s="46"/>
      <c r="I512" s="46"/>
      <c r="J512" s="47"/>
    </row>
    <row r="513">
      <c r="A513" s="37" t="s">
        <v>61</v>
      </c>
      <c r="B513" s="45"/>
      <c r="C513" s="46"/>
      <c r="D513" s="46"/>
      <c r="E513" s="48" t="s">
        <v>302</v>
      </c>
      <c r="F513" s="46"/>
      <c r="G513" s="46"/>
      <c r="H513" s="46"/>
      <c r="I513" s="46"/>
      <c r="J513" s="47"/>
    </row>
    <row r="514" ht="45">
      <c r="A514" s="37" t="s">
        <v>61</v>
      </c>
      <c r="B514" s="45"/>
      <c r="C514" s="46"/>
      <c r="D514" s="46"/>
      <c r="E514" s="48" t="s">
        <v>528</v>
      </c>
      <c r="F514" s="46"/>
      <c r="G514" s="46"/>
      <c r="H514" s="46"/>
      <c r="I514" s="46"/>
      <c r="J514" s="47"/>
    </row>
    <row r="515" ht="75">
      <c r="A515" s="37" t="s">
        <v>69</v>
      </c>
      <c r="B515" s="45"/>
      <c r="C515" s="46"/>
      <c r="D515" s="46"/>
      <c r="E515" s="39" t="s">
        <v>529</v>
      </c>
      <c r="F515" s="46"/>
      <c r="G515" s="46"/>
      <c r="H515" s="46"/>
      <c r="I515" s="46"/>
      <c r="J515" s="47"/>
    </row>
    <row r="516">
      <c r="A516" s="37" t="s">
        <v>53</v>
      </c>
      <c r="B516" s="37">
        <v>86</v>
      </c>
      <c r="C516" s="38" t="s">
        <v>530</v>
      </c>
      <c r="D516" s="37" t="s">
        <v>55</v>
      </c>
      <c r="E516" s="39" t="s">
        <v>531</v>
      </c>
      <c r="F516" s="40" t="s">
        <v>103</v>
      </c>
      <c r="G516" s="41">
        <v>22.800000000000001</v>
      </c>
      <c r="H516" s="42">
        <v>0</v>
      </c>
      <c r="I516" s="43">
        <f>ROUND(G516*H516,P4)</f>
        <v>0</v>
      </c>
      <c r="J516" s="40" t="s">
        <v>58</v>
      </c>
      <c r="O516" s="44">
        <f>I516*0.21</f>
        <v>0</v>
      </c>
      <c r="P516">
        <v>3</v>
      </c>
    </row>
    <row r="517" ht="30">
      <c r="A517" s="37" t="s">
        <v>59</v>
      </c>
      <c r="B517" s="45"/>
      <c r="C517" s="46"/>
      <c r="D517" s="46"/>
      <c r="E517" s="39" t="s">
        <v>532</v>
      </c>
      <c r="F517" s="46"/>
      <c r="G517" s="46"/>
      <c r="H517" s="46"/>
      <c r="I517" s="46"/>
      <c r="J517" s="47"/>
    </row>
    <row r="518">
      <c r="A518" s="37" t="s">
        <v>61</v>
      </c>
      <c r="B518" s="45"/>
      <c r="C518" s="46"/>
      <c r="D518" s="46"/>
      <c r="E518" s="48" t="s">
        <v>98</v>
      </c>
      <c r="F518" s="46"/>
      <c r="G518" s="46"/>
      <c r="H518" s="46"/>
      <c r="I518" s="46"/>
      <c r="J518" s="47"/>
    </row>
    <row r="519" ht="30">
      <c r="A519" s="37" t="s">
        <v>61</v>
      </c>
      <c r="B519" s="45"/>
      <c r="C519" s="46"/>
      <c r="D519" s="46"/>
      <c r="E519" s="48" t="s">
        <v>533</v>
      </c>
      <c r="F519" s="46"/>
      <c r="G519" s="46"/>
      <c r="H519" s="46"/>
      <c r="I519" s="46"/>
      <c r="J519" s="47"/>
    </row>
    <row r="520" ht="30">
      <c r="A520" s="37" t="s">
        <v>61</v>
      </c>
      <c r="B520" s="45"/>
      <c r="C520" s="46"/>
      <c r="D520" s="46"/>
      <c r="E520" s="48" t="s">
        <v>534</v>
      </c>
      <c r="F520" s="46"/>
      <c r="G520" s="46"/>
      <c r="H520" s="46"/>
      <c r="I520" s="46"/>
      <c r="J520" s="47"/>
    </row>
    <row r="521">
      <c r="A521" s="37" t="s">
        <v>61</v>
      </c>
      <c r="B521" s="45"/>
      <c r="C521" s="46"/>
      <c r="D521" s="46"/>
      <c r="E521" s="48" t="s">
        <v>535</v>
      </c>
      <c r="F521" s="46"/>
      <c r="G521" s="46"/>
      <c r="H521" s="46"/>
      <c r="I521" s="46"/>
      <c r="J521" s="47"/>
    </row>
    <row r="522" ht="180">
      <c r="A522" s="37" t="s">
        <v>69</v>
      </c>
      <c r="B522" s="45"/>
      <c r="C522" s="46"/>
      <c r="D522" s="46"/>
      <c r="E522" s="39" t="s">
        <v>536</v>
      </c>
      <c r="F522" s="46"/>
      <c r="G522" s="46"/>
      <c r="H522" s="46"/>
      <c r="I522" s="46"/>
      <c r="J522" s="47"/>
    </row>
    <row r="523">
      <c r="A523" s="37" t="s">
        <v>53</v>
      </c>
      <c r="B523" s="37">
        <v>87</v>
      </c>
      <c r="C523" s="38" t="s">
        <v>537</v>
      </c>
      <c r="D523" s="37" t="s">
        <v>55</v>
      </c>
      <c r="E523" s="39" t="s">
        <v>538</v>
      </c>
      <c r="F523" s="40" t="s">
        <v>176</v>
      </c>
      <c r="G523" s="41">
        <v>2</v>
      </c>
      <c r="H523" s="42">
        <v>0</v>
      </c>
      <c r="I523" s="43">
        <f>ROUND(G523*H523,P4)</f>
        <v>0</v>
      </c>
      <c r="J523" s="40" t="s">
        <v>58</v>
      </c>
      <c r="O523" s="44">
        <f>I523*0.21</f>
        <v>0</v>
      </c>
      <c r="P523">
        <v>3</v>
      </c>
    </row>
    <row r="524">
      <c r="A524" s="37" t="s">
        <v>59</v>
      </c>
      <c r="B524" s="45"/>
      <c r="C524" s="46"/>
      <c r="D524" s="46"/>
      <c r="E524" s="39" t="s">
        <v>97</v>
      </c>
      <c r="F524" s="46"/>
      <c r="G524" s="46"/>
      <c r="H524" s="46"/>
      <c r="I524" s="46"/>
      <c r="J524" s="47"/>
    </row>
    <row r="525">
      <c r="A525" s="37" t="s">
        <v>61</v>
      </c>
      <c r="B525" s="45"/>
      <c r="C525" s="46"/>
      <c r="D525" s="46"/>
      <c r="E525" s="48" t="s">
        <v>98</v>
      </c>
      <c r="F525" s="46"/>
      <c r="G525" s="46"/>
      <c r="H525" s="46"/>
      <c r="I525" s="46"/>
      <c r="J525" s="47"/>
    </row>
    <row r="526">
      <c r="A526" s="37" t="s">
        <v>61</v>
      </c>
      <c r="B526" s="45"/>
      <c r="C526" s="46"/>
      <c r="D526" s="46"/>
      <c r="E526" s="48" t="s">
        <v>539</v>
      </c>
      <c r="F526" s="46"/>
      <c r="G526" s="46"/>
      <c r="H526" s="46"/>
      <c r="I526" s="46"/>
      <c r="J526" s="47"/>
    </row>
    <row r="527" ht="165">
      <c r="A527" s="37" t="s">
        <v>69</v>
      </c>
      <c r="B527" s="45"/>
      <c r="C527" s="46"/>
      <c r="D527" s="46"/>
      <c r="E527" s="39" t="s">
        <v>540</v>
      </c>
      <c r="F527" s="46"/>
      <c r="G527" s="46"/>
      <c r="H527" s="46"/>
      <c r="I527" s="46"/>
      <c r="J527" s="47"/>
    </row>
    <row r="528">
      <c r="A528" s="37" t="s">
        <v>53</v>
      </c>
      <c r="B528" s="37">
        <v>88</v>
      </c>
      <c r="C528" s="38" t="s">
        <v>541</v>
      </c>
      <c r="D528" s="37" t="s">
        <v>55</v>
      </c>
      <c r="E528" s="39" t="s">
        <v>542</v>
      </c>
      <c r="F528" s="40" t="s">
        <v>131</v>
      </c>
      <c r="G528" s="41">
        <v>7.5</v>
      </c>
      <c r="H528" s="42">
        <v>0</v>
      </c>
      <c r="I528" s="43">
        <f>ROUND(G528*H528,P4)</f>
        <v>0</v>
      </c>
      <c r="J528" s="40" t="s">
        <v>58</v>
      </c>
      <c r="O528" s="44">
        <f>I528*0.21</f>
        <v>0</v>
      </c>
      <c r="P528">
        <v>3</v>
      </c>
    </row>
    <row r="529">
      <c r="A529" s="37" t="s">
        <v>59</v>
      </c>
      <c r="B529" s="45"/>
      <c r="C529" s="46"/>
      <c r="D529" s="46"/>
      <c r="E529" s="39" t="s">
        <v>97</v>
      </c>
      <c r="F529" s="46"/>
      <c r="G529" s="46"/>
      <c r="H529" s="46"/>
      <c r="I529" s="46"/>
      <c r="J529" s="47"/>
    </row>
    <row r="530">
      <c r="A530" s="37" t="s">
        <v>61</v>
      </c>
      <c r="B530" s="45"/>
      <c r="C530" s="46"/>
      <c r="D530" s="46"/>
      <c r="E530" s="48" t="s">
        <v>98</v>
      </c>
      <c r="F530" s="46"/>
      <c r="G530" s="46"/>
      <c r="H530" s="46"/>
      <c r="I530" s="46"/>
      <c r="J530" s="47"/>
    </row>
    <row r="531">
      <c r="A531" s="37" t="s">
        <v>61</v>
      </c>
      <c r="B531" s="45"/>
      <c r="C531" s="46"/>
      <c r="D531" s="46"/>
      <c r="E531" s="48" t="s">
        <v>543</v>
      </c>
      <c r="F531" s="46"/>
      <c r="G531" s="46"/>
      <c r="H531" s="46"/>
      <c r="I531" s="46"/>
      <c r="J531" s="47"/>
    </row>
    <row r="532" ht="150">
      <c r="A532" s="37" t="s">
        <v>69</v>
      </c>
      <c r="B532" s="50"/>
      <c r="C532" s="51"/>
      <c r="D532" s="51"/>
      <c r="E532" s="39" t="s">
        <v>544</v>
      </c>
      <c r="F532" s="51"/>
      <c r="G532" s="51"/>
      <c r="H532" s="51"/>
      <c r="I532" s="51"/>
      <c r="J532" s="52"/>
    </row>
  </sheetData>
  <sheetProtection sheet="1" objects="1" scenarios="1" spinCount="100000" saltValue="+rAywx6ZDfvpb+7IyB38tvrtEcd0q5ZQpozpvPlHUfkLfR/XIhGxsVJAnQ1CnEz8jN1wKk8gJ+UWTVkhZpMcjA==" hashValue="WUVKUSbdneqPXP/awmAjY9+/AUvA7Xt8/8y4N/7UCVt+AUIDBwRddxKhAFlbj9f5TylWSeoHHVnF0YCNlvwHQg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545</v>
      </c>
      <c r="I3" s="25">
        <f>SUMIFS(I9:I18,A9:A18,"SD")</f>
        <v>0</v>
      </c>
      <c r="J3" s="19"/>
      <c r="O3">
        <v>0</v>
      </c>
      <c r="P3">
        <v>2</v>
      </c>
    </row>
    <row r="4" ht="30">
      <c r="A4" s="3" t="s">
        <v>35</v>
      </c>
      <c r="B4" s="20" t="s">
        <v>36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545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51</v>
      </c>
      <c r="D9" s="34"/>
      <c r="E9" s="31" t="s">
        <v>52</v>
      </c>
      <c r="F9" s="34"/>
      <c r="G9" s="34"/>
      <c r="H9" s="34"/>
      <c r="I9" s="35">
        <f>SUMIFS(I10:I18,A10:A18,"P")</f>
        <v>0</v>
      </c>
      <c r="J9" s="36"/>
    </row>
    <row r="10">
      <c r="A10" s="37" t="s">
        <v>53</v>
      </c>
      <c r="B10" s="37">
        <v>1</v>
      </c>
      <c r="C10" s="38" t="s">
        <v>546</v>
      </c>
      <c r="D10" s="37" t="s">
        <v>55</v>
      </c>
      <c r="E10" s="39" t="s">
        <v>547</v>
      </c>
      <c r="F10" s="40" t="s">
        <v>548</v>
      </c>
      <c r="G10" s="41">
        <v>1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 ht="180">
      <c r="A11" s="37" t="s">
        <v>59</v>
      </c>
      <c r="B11" s="45"/>
      <c r="C11" s="46"/>
      <c r="D11" s="46"/>
      <c r="E11" s="39" t="s">
        <v>549</v>
      </c>
      <c r="F11" s="46"/>
      <c r="G11" s="46"/>
      <c r="H11" s="46"/>
      <c r="I11" s="46"/>
      <c r="J11" s="47"/>
    </row>
    <row r="12" ht="75">
      <c r="A12" s="37" t="s">
        <v>69</v>
      </c>
      <c r="B12" s="45"/>
      <c r="C12" s="46"/>
      <c r="D12" s="46"/>
      <c r="E12" s="39" t="s">
        <v>550</v>
      </c>
      <c r="F12" s="46"/>
      <c r="G12" s="46"/>
      <c r="H12" s="46"/>
      <c r="I12" s="46"/>
      <c r="J12" s="47"/>
    </row>
    <row r="13">
      <c r="A13" s="37" t="s">
        <v>53</v>
      </c>
      <c r="B13" s="37">
        <v>2</v>
      </c>
      <c r="C13" s="38" t="s">
        <v>551</v>
      </c>
      <c r="D13" s="37" t="s">
        <v>55</v>
      </c>
      <c r="E13" s="39" t="s">
        <v>552</v>
      </c>
      <c r="F13" s="40" t="s">
        <v>548</v>
      </c>
      <c r="G13" s="41">
        <v>1</v>
      </c>
      <c r="H13" s="42">
        <v>0</v>
      </c>
      <c r="I13" s="43">
        <f>ROUND(G13*H13,P4)</f>
        <v>0</v>
      </c>
      <c r="J13" s="40" t="s">
        <v>58</v>
      </c>
      <c r="O13" s="44">
        <f>I13*0.21</f>
        <v>0</v>
      </c>
      <c r="P13">
        <v>3</v>
      </c>
    </row>
    <row r="14">
      <c r="A14" s="37" t="s">
        <v>59</v>
      </c>
      <c r="B14" s="45"/>
      <c r="C14" s="46"/>
      <c r="D14" s="46"/>
      <c r="E14" s="39" t="s">
        <v>553</v>
      </c>
      <c r="F14" s="46"/>
      <c r="G14" s="46"/>
      <c r="H14" s="46"/>
      <c r="I14" s="46"/>
      <c r="J14" s="47"/>
    </row>
    <row r="15" ht="60">
      <c r="A15" s="37" t="s">
        <v>69</v>
      </c>
      <c r="B15" s="45"/>
      <c r="C15" s="46"/>
      <c r="D15" s="46"/>
      <c r="E15" s="39" t="s">
        <v>554</v>
      </c>
      <c r="F15" s="46"/>
      <c r="G15" s="46"/>
      <c r="H15" s="46"/>
      <c r="I15" s="46"/>
      <c r="J15" s="47"/>
    </row>
    <row r="16">
      <c r="A16" s="37" t="s">
        <v>53</v>
      </c>
      <c r="B16" s="37">
        <v>3</v>
      </c>
      <c r="C16" s="38" t="s">
        <v>555</v>
      </c>
      <c r="D16" s="37" t="s">
        <v>55</v>
      </c>
      <c r="E16" s="39" t="s">
        <v>556</v>
      </c>
      <c r="F16" s="40" t="s">
        <v>548</v>
      </c>
      <c r="G16" s="41">
        <v>1</v>
      </c>
      <c r="H16" s="42">
        <v>0</v>
      </c>
      <c r="I16" s="43">
        <f>ROUND(G16*H16,P4)</f>
        <v>0</v>
      </c>
      <c r="J16" s="40" t="s">
        <v>58</v>
      </c>
      <c r="O16" s="44">
        <f>I16*0.21</f>
        <v>0</v>
      </c>
      <c r="P16">
        <v>3</v>
      </c>
    </row>
    <row r="17">
      <c r="A17" s="37" t="s">
        <v>59</v>
      </c>
      <c r="B17" s="45"/>
      <c r="C17" s="46"/>
      <c r="D17" s="46"/>
      <c r="E17" s="39" t="s">
        <v>557</v>
      </c>
      <c r="F17" s="46"/>
      <c r="G17" s="46"/>
      <c r="H17" s="46"/>
      <c r="I17" s="46"/>
      <c r="J17" s="47"/>
    </row>
    <row r="18" ht="60">
      <c r="A18" s="37" t="s">
        <v>69</v>
      </c>
      <c r="B18" s="50"/>
      <c r="C18" s="51"/>
      <c r="D18" s="51"/>
      <c r="E18" s="39" t="s">
        <v>558</v>
      </c>
      <c r="F18" s="51"/>
      <c r="G18" s="51"/>
      <c r="H18" s="51"/>
      <c r="I18" s="51"/>
      <c r="J18" s="52"/>
    </row>
  </sheetData>
  <sheetProtection sheet="1" objects="1" scenarios="1" spinCount="100000" saltValue="QMilStuDIJ1eHTRfOhwV49PD3Spa4kTrPiYyfOlbcXC5WGipewm3mWFiaEldrJ8ELyVGyIYPMhLvcdpeETpzPg==" hashValue="0NsnwkrzZYtGW0CxGo5TELt3Ez41YiAgxj1aEUfiNZl+p5+jvGBtz3BznBr4qce/CooHeMJlFNywXEQl/KPFLg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559</v>
      </c>
      <c r="I3" s="25">
        <f>SUMIFS(I9:I71,A9:A71,"SD")</f>
        <v>0</v>
      </c>
      <c r="J3" s="19"/>
      <c r="O3">
        <v>0</v>
      </c>
      <c r="P3">
        <v>2</v>
      </c>
    </row>
    <row r="4" ht="30">
      <c r="A4" s="3" t="s">
        <v>35</v>
      </c>
      <c r="B4" s="20" t="s">
        <v>36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559</v>
      </c>
      <c r="D5" s="22"/>
      <c r="E5" s="23" t="s">
        <v>18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51</v>
      </c>
      <c r="D9" s="34"/>
      <c r="E9" s="31" t="s">
        <v>52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53</v>
      </c>
      <c r="B10" s="37">
        <v>1</v>
      </c>
      <c r="C10" s="38" t="s">
        <v>54</v>
      </c>
      <c r="D10" s="37" t="s">
        <v>55</v>
      </c>
      <c r="E10" s="39" t="s">
        <v>56</v>
      </c>
      <c r="F10" s="40" t="s">
        <v>57</v>
      </c>
      <c r="G10" s="41">
        <v>2.8500000000000001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59</v>
      </c>
      <c r="B11" s="45"/>
      <c r="C11" s="46"/>
      <c r="D11" s="46"/>
      <c r="E11" s="39" t="s">
        <v>60</v>
      </c>
      <c r="F11" s="46"/>
      <c r="G11" s="46"/>
      <c r="H11" s="46"/>
      <c r="I11" s="46"/>
      <c r="J11" s="47"/>
    </row>
    <row r="12">
      <c r="A12" s="37" t="s">
        <v>61</v>
      </c>
      <c r="B12" s="45"/>
      <c r="C12" s="46"/>
      <c r="D12" s="46"/>
      <c r="E12" s="48" t="s">
        <v>560</v>
      </c>
      <c r="F12" s="46"/>
      <c r="G12" s="46"/>
      <c r="H12" s="46"/>
      <c r="I12" s="46"/>
      <c r="J12" s="47"/>
    </row>
    <row r="13" ht="135">
      <c r="A13" s="37" t="s">
        <v>69</v>
      </c>
      <c r="B13" s="45"/>
      <c r="C13" s="46"/>
      <c r="D13" s="46"/>
      <c r="E13" s="39" t="s">
        <v>70</v>
      </c>
      <c r="F13" s="46"/>
      <c r="G13" s="46"/>
      <c r="H13" s="46"/>
      <c r="I13" s="46"/>
      <c r="J13" s="47"/>
    </row>
    <row r="14">
      <c r="A14" s="31" t="s">
        <v>50</v>
      </c>
      <c r="B14" s="32"/>
      <c r="C14" s="33" t="s">
        <v>466</v>
      </c>
      <c r="D14" s="34"/>
      <c r="E14" s="31" t="s">
        <v>467</v>
      </c>
      <c r="F14" s="34"/>
      <c r="G14" s="34"/>
      <c r="H14" s="34"/>
      <c r="I14" s="35">
        <f>SUMIFS(I15:I71,A15:A71,"P")</f>
        <v>0</v>
      </c>
      <c r="J14" s="36"/>
    </row>
    <row r="15">
      <c r="A15" s="37" t="s">
        <v>53</v>
      </c>
      <c r="B15" s="37">
        <v>2</v>
      </c>
      <c r="C15" s="38" t="s">
        <v>561</v>
      </c>
      <c r="D15" s="37" t="s">
        <v>55</v>
      </c>
      <c r="E15" s="39" t="s">
        <v>562</v>
      </c>
      <c r="F15" s="40" t="s">
        <v>176</v>
      </c>
      <c r="G15" s="41">
        <v>100</v>
      </c>
      <c r="H15" s="42">
        <v>0</v>
      </c>
      <c r="I15" s="43">
        <f>ROUND(G15*H15,P4)</f>
        <v>0</v>
      </c>
      <c r="J15" s="40" t="s">
        <v>58</v>
      </c>
      <c r="O15" s="44">
        <f>I15*0.21</f>
        <v>0</v>
      </c>
      <c r="P15">
        <v>3</v>
      </c>
    </row>
    <row r="16">
      <c r="A16" s="37" t="s">
        <v>59</v>
      </c>
      <c r="B16" s="45"/>
      <c r="C16" s="46"/>
      <c r="D16" s="46"/>
      <c r="E16" s="49" t="s">
        <v>55</v>
      </c>
      <c r="F16" s="46"/>
      <c r="G16" s="46"/>
      <c r="H16" s="46"/>
      <c r="I16" s="46"/>
      <c r="J16" s="47"/>
    </row>
    <row r="17">
      <c r="A17" s="37" t="s">
        <v>61</v>
      </c>
      <c r="B17" s="45"/>
      <c r="C17" s="46"/>
      <c r="D17" s="46"/>
      <c r="E17" s="48" t="s">
        <v>563</v>
      </c>
      <c r="F17" s="46"/>
      <c r="G17" s="46"/>
      <c r="H17" s="46"/>
      <c r="I17" s="46"/>
      <c r="J17" s="47"/>
    </row>
    <row r="18" ht="90">
      <c r="A18" s="37" t="s">
        <v>69</v>
      </c>
      <c r="B18" s="45"/>
      <c r="C18" s="46"/>
      <c r="D18" s="46"/>
      <c r="E18" s="39" t="s">
        <v>564</v>
      </c>
      <c r="F18" s="46"/>
      <c r="G18" s="46"/>
      <c r="H18" s="46"/>
      <c r="I18" s="46"/>
      <c r="J18" s="47"/>
    </row>
    <row r="19">
      <c r="A19" s="37" t="s">
        <v>53</v>
      </c>
      <c r="B19" s="37">
        <v>3</v>
      </c>
      <c r="C19" s="38" t="s">
        <v>565</v>
      </c>
      <c r="D19" s="37" t="s">
        <v>55</v>
      </c>
      <c r="E19" s="39" t="s">
        <v>566</v>
      </c>
      <c r="F19" s="40" t="s">
        <v>176</v>
      </c>
      <c r="G19" s="41">
        <v>1</v>
      </c>
      <c r="H19" s="42">
        <v>0</v>
      </c>
      <c r="I19" s="43">
        <f>ROUND(G19*H19,P4)</f>
        <v>0</v>
      </c>
      <c r="J19" s="40" t="s">
        <v>58</v>
      </c>
      <c r="O19" s="44">
        <f>I19*0.21</f>
        <v>0</v>
      </c>
      <c r="P19">
        <v>3</v>
      </c>
    </row>
    <row r="20">
      <c r="A20" s="37" t="s">
        <v>59</v>
      </c>
      <c r="B20" s="45"/>
      <c r="C20" s="46"/>
      <c r="D20" s="46"/>
      <c r="E20" s="39" t="s">
        <v>567</v>
      </c>
      <c r="F20" s="46"/>
      <c r="G20" s="46"/>
      <c r="H20" s="46"/>
      <c r="I20" s="46"/>
      <c r="J20" s="47"/>
    </row>
    <row r="21">
      <c r="A21" s="37" t="s">
        <v>61</v>
      </c>
      <c r="B21" s="45"/>
      <c r="C21" s="46"/>
      <c r="D21" s="46"/>
      <c r="E21" s="48" t="s">
        <v>568</v>
      </c>
      <c r="F21" s="46"/>
      <c r="G21" s="46"/>
      <c r="H21" s="46"/>
      <c r="I21" s="46"/>
      <c r="J21" s="47"/>
    </row>
    <row r="22" ht="105">
      <c r="A22" s="37" t="s">
        <v>69</v>
      </c>
      <c r="B22" s="45"/>
      <c r="C22" s="46"/>
      <c r="D22" s="46"/>
      <c r="E22" s="39" t="s">
        <v>569</v>
      </c>
      <c r="F22" s="46"/>
      <c r="G22" s="46"/>
      <c r="H22" s="46"/>
      <c r="I22" s="46"/>
      <c r="J22" s="47"/>
    </row>
    <row r="23" ht="30">
      <c r="A23" s="37" t="s">
        <v>53</v>
      </c>
      <c r="B23" s="37">
        <v>4</v>
      </c>
      <c r="C23" s="38" t="s">
        <v>570</v>
      </c>
      <c r="D23" s="37" t="s">
        <v>55</v>
      </c>
      <c r="E23" s="39" t="s">
        <v>571</v>
      </c>
      <c r="F23" s="40" t="s">
        <v>176</v>
      </c>
      <c r="G23" s="41">
        <v>37</v>
      </c>
      <c r="H23" s="42">
        <v>0</v>
      </c>
      <c r="I23" s="43">
        <f>ROUND(G23*H23,P4)</f>
        <v>0</v>
      </c>
      <c r="J23" s="40" t="s">
        <v>58</v>
      </c>
      <c r="O23" s="44">
        <f>I23*0.21</f>
        <v>0</v>
      </c>
      <c r="P23">
        <v>3</v>
      </c>
    </row>
    <row r="24">
      <c r="A24" s="37" t="s">
        <v>59</v>
      </c>
      <c r="B24" s="45"/>
      <c r="C24" s="46"/>
      <c r="D24" s="46"/>
      <c r="E24" s="39" t="s">
        <v>572</v>
      </c>
      <c r="F24" s="46"/>
      <c r="G24" s="46"/>
      <c r="H24" s="46"/>
      <c r="I24" s="46"/>
      <c r="J24" s="47"/>
    </row>
    <row r="25" ht="30">
      <c r="A25" s="37" t="s">
        <v>61</v>
      </c>
      <c r="B25" s="45"/>
      <c r="C25" s="46"/>
      <c r="D25" s="46"/>
      <c r="E25" s="48" t="s">
        <v>573</v>
      </c>
      <c r="F25" s="46"/>
      <c r="G25" s="46"/>
      <c r="H25" s="46"/>
      <c r="I25" s="46"/>
      <c r="J25" s="47"/>
    </row>
    <row r="26" ht="30">
      <c r="A26" s="37" t="s">
        <v>61</v>
      </c>
      <c r="B26" s="45"/>
      <c r="C26" s="46"/>
      <c r="D26" s="46"/>
      <c r="E26" s="48" t="s">
        <v>574</v>
      </c>
      <c r="F26" s="46"/>
      <c r="G26" s="46"/>
      <c r="H26" s="46"/>
      <c r="I26" s="46"/>
      <c r="J26" s="47"/>
    </row>
    <row r="27" ht="30">
      <c r="A27" s="37" t="s">
        <v>61</v>
      </c>
      <c r="B27" s="45"/>
      <c r="C27" s="46"/>
      <c r="D27" s="46"/>
      <c r="E27" s="48" t="s">
        <v>575</v>
      </c>
      <c r="F27" s="46"/>
      <c r="G27" s="46"/>
      <c r="H27" s="46"/>
      <c r="I27" s="46"/>
      <c r="J27" s="47"/>
    </row>
    <row r="28" ht="30">
      <c r="A28" s="37" t="s">
        <v>61</v>
      </c>
      <c r="B28" s="45"/>
      <c r="C28" s="46"/>
      <c r="D28" s="46"/>
      <c r="E28" s="48" t="s">
        <v>576</v>
      </c>
      <c r="F28" s="46"/>
      <c r="G28" s="46"/>
      <c r="H28" s="46"/>
      <c r="I28" s="46"/>
      <c r="J28" s="47"/>
    </row>
    <row r="29">
      <c r="A29" s="37" t="s">
        <v>61</v>
      </c>
      <c r="B29" s="45"/>
      <c r="C29" s="46"/>
      <c r="D29" s="46"/>
      <c r="E29" s="48" t="s">
        <v>577</v>
      </c>
      <c r="F29" s="46"/>
      <c r="G29" s="46"/>
      <c r="H29" s="46"/>
      <c r="I29" s="46"/>
      <c r="J29" s="47"/>
    </row>
    <row r="30">
      <c r="A30" s="37" t="s">
        <v>61</v>
      </c>
      <c r="B30" s="45"/>
      <c r="C30" s="46"/>
      <c r="D30" s="46"/>
      <c r="E30" s="48" t="s">
        <v>578</v>
      </c>
      <c r="F30" s="46"/>
      <c r="G30" s="46"/>
      <c r="H30" s="46"/>
      <c r="I30" s="46"/>
      <c r="J30" s="47"/>
    </row>
    <row r="31" ht="60">
      <c r="A31" s="37" t="s">
        <v>69</v>
      </c>
      <c r="B31" s="45"/>
      <c r="C31" s="46"/>
      <c r="D31" s="46"/>
      <c r="E31" s="39" t="s">
        <v>579</v>
      </c>
      <c r="F31" s="46"/>
      <c r="G31" s="46"/>
      <c r="H31" s="46"/>
      <c r="I31" s="46"/>
      <c r="J31" s="47"/>
    </row>
    <row r="32" ht="30">
      <c r="A32" s="37" t="s">
        <v>53</v>
      </c>
      <c r="B32" s="37">
        <v>5</v>
      </c>
      <c r="C32" s="38" t="s">
        <v>580</v>
      </c>
      <c r="D32" s="37" t="s">
        <v>55</v>
      </c>
      <c r="E32" s="39" t="s">
        <v>581</v>
      </c>
      <c r="F32" s="40" t="s">
        <v>176</v>
      </c>
      <c r="G32" s="41">
        <v>5</v>
      </c>
      <c r="H32" s="42">
        <v>0</v>
      </c>
      <c r="I32" s="43">
        <f>ROUND(G32*H32,P4)</f>
        <v>0</v>
      </c>
      <c r="J32" s="40" t="s">
        <v>58</v>
      </c>
      <c r="O32" s="44">
        <f>I32*0.21</f>
        <v>0</v>
      </c>
      <c r="P32">
        <v>3</v>
      </c>
    </row>
    <row r="33" ht="30">
      <c r="A33" s="37" t="s">
        <v>59</v>
      </c>
      <c r="B33" s="45"/>
      <c r="C33" s="46"/>
      <c r="D33" s="46"/>
      <c r="E33" s="39" t="s">
        <v>582</v>
      </c>
      <c r="F33" s="46"/>
      <c r="G33" s="46"/>
      <c r="H33" s="46"/>
      <c r="I33" s="46"/>
      <c r="J33" s="47"/>
    </row>
    <row r="34">
      <c r="A34" s="37" t="s">
        <v>61</v>
      </c>
      <c r="B34" s="45"/>
      <c r="C34" s="46"/>
      <c r="D34" s="46"/>
      <c r="E34" s="48" t="s">
        <v>583</v>
      </c>
      <c r="F34" s="46"/>
      <c r="G34" s="46"/>
      <c r="H34" s="46"/>
      <c r="I34" s="46"/>
      <c r="J34" s="47"/>
    </row>
    <row r="35" ht="75">
      <c r="A35" s="37" t="s">
        <v>69</v>
      </c>
      <c r="B35" s="45"/>
      <c r="C35" s="46"/>
      <c r="D35" s="46"/>
      <c r="E35" s="39" t="s">
        <v>584</v>
      </c>
      <c r="F35" s="46"/>
      <c r="G35" s="46"/>
      <c r="H35" s="46"/>
      <c r="I35" s="46"/>
      <c r="J35" s="47"/>
    </row>
    <row r="36" ht="30">
      <c r="A36" s="37" t="s">
        <v>53</v>
      </c>
      <c r="B36" s="37">
        <v>6</v>
      </c>
      <c r="C36" s="38" t="s">
        <v>585</v>
      </c>
      <c r="D36" s="37" t="s">
        <v>55</v>
      </c>
      <c r="E36" s="39" t="s">
        <v>586</v>
      </c>
      <c r="F36" s="40" t="s">
        <v>176</v>
      </c>
      <c r="G36" s="41">
        <v>18</v>
      </c>
      <c r="H36" s="42">
        <v>0</v>
      </c>
      <c r="I36" s="43">
        <f>ROUND(G36*H36,P4)</f>
        <v>0</v>
      </c>
      <c r="J36" s="40" t="s">
        <v>58</v>
      </c>
      <c r="O36" s="44">
        <f>I36*0.21</f>
        <v>0</v>
      </c>
      <c r="P36">
        <v>3</v>
      </c>
    </row>
    <row r="37">
      <c r="A37" s="37" t="s">
        <v>59</v>
      </c>
      <c r="B37" s="45"/>
      <c r="C37" s="46"/>
      <c r="D37" s="46"/>
      <c r="E37" s="39" t="s">
        <v>587</v>
      </c>
      <c r="F37" s="46"/>
      <c r="G37" s="46"/>
      <c r="H37" s="46"/>
      <c r="I37" s="46"/>
      <c r="J37" s="47"/>
    </row>
    <row r="38" ht="30">
      <c r="A38" s="37" t="s">
        <v>61</v>
      </c>
      <c r="B38" s="45"/>
      <c r="C38" s="46"/>
      <c r="D38" s="46"/>
      <c r="E38" s="48" t="s">
        <v>588</v>
      </c>
      <c r="F38" s="46"/>
      <c r="G38" s="46"/>
      <c r="H38" s="46"/>
      <c r="I38" s="46"/>
      <c r="J38" s="47"/>
    </row>
    <row r="39" ht="30">
      <c r="A39" s="37" t="s">
        <v>61</v>
      </c>
      <c r="B39" s="45"/>
      <c r="C39" s="46"/>
      <c r="D39" s="46"/>
      <c r="E39" s="48" t="s">
        <v>589</v>
      </c>
      <c r="F39" s="46"/>
      <c r="G39" s="46"/>
      <c r="H39" s="46"/>
      <c r="I39" s="46"/>
      <c r="J39" s="47"/>
    </row>
    <row r="40" ht="30">
      <c r="A40" s="37" t="s">
        <v>61</v>
      </c>
      <c r="B40" s="45"/>
      <c r="C40" s="46"/>
      <c r="D40" s="46"/>
      <c r="E40" s="48" t="s">
        <v>590</v>
      </c>
      <c r="F40" s="46"/>
      <c r="G40" s="46"/>
      <c r="H40" s="46"/>
      <c r="I40" s="46"/>
      <c r="J40" s="47"/>
    </row>
    <row r="41" ht="30">
      <c r="A41" s="37" t="s">
        <v>61</v>
      </c>
      <c r="B41" s="45"/>
      <c r="C41" s="46"/>
      <c r="D41" s="46"/>
      <c r="E41" s="48" t="s">
        <v>591</v>
      </c>
      <c r="F41" s="46"/>
      <c r="G41" s="46"/>
      <c r="H41" s="46"/>
      <c r="I41" s="46"/>
      <c r="J41" s="47"/>
    </row>
    <row r="42">
      <c r="A42" s="37" t="s">
        <v>61</v>
      </c>
      <c r="B42" s="45"/>
      <c r="C42" s="46"/>
      <c r="D42" s="46"/>
      <c r="E42" s="48" t="s">
        <v>592</v>
      </c>
      <c r="F42" s="46"/>
      <c r="G42" s="46"/>
      <c r="H42" s="46"/>
      <c r="I42" s="46"/>
      <c r="J42" s="47"/>
    </row>
    <row r="43" ht="90">
      <c r="A43" s="37" t="s">
        <v>69</v>
      </c>
      <c r="B43" s="45"/>
      <c r="C43" s="46"/>
      <c r="D43" s="46"/>
      <c r="E43" s="39" t="s">
        <v>593</v>
      </c>
      <c r="F43" s="46"/>
      <c r="G43" s="46"/>
      <c r="H43" s="46"/>
      <c r="I43" s="46"/>
      <c r="J43" s="47"/>
    </row>
    <row r="44">
      <c r="A44" s="37" t="s">
        <v>53</v>
      </c>
      <c r="B44" s="37">
        <v>7</v>
      </c>
      <c r="C44" s="38" t="s">
        <v>594</v>
      </c>
      <c r="D44" s="37" t="s">
        <v>55</v>
      </c>
      <c r="E44" s="39" t="s">
        <v>595</v>
      </c>
      <c r="F44" s="40" t="s">
        <v>176</v>
      </c>
      <c r="G44" s="41">
        <v>19</v>
      </c>
      <c r="H44" s="42">
        <v>0</v>
      </c>
      <c r="I44" s="43">
        <f>ROUND(G44*H44,P4)</f>
        <v>0</v>
      </c>
      <c r="J44" s="40" t="s">
        <v>58</v>
      </c>
      <c r="O44" s="44">
        <f>I44*0.21</f>
        <v>0</v>
      </c>
      <c r="P44">
        <v>3</v>
      </c>
    </row>
    <row r="45" ht="60">
      <c r="A45" s="37" t="s">
        <v>59</v>
      </c>
      <c r="B45" s="45"/>
      <c r="C45" s="46"/>
      <c r="D45" s="46"/>
      <c r="E45" s="39" t="s">
        <v>596</v>
      </c>
      <c r="F45" s="46"/>
      <c r="G45" s="46"/>
      <c r="H45" s="46"/>
      <c r="I45" s="46"/>
      <c r="J45" s="47"/>
    </row>
    <row r="46" ht="30">
      <c r="A46" s="37" t="s">
        <v>61</v>
      </c>
      <c r="B46" s="45"/>
      <c r="C46" s="46"/>
      <c r="D46" s="46"/>
      <c r="E46" s="48" t="s">
        <v>597</v>
      </c>
      <c r="F46" s="46"/>
      <c r="G46" s="46"/>
      <c r="H46" s="46"/>
      <c r="I46" s="46"/>
      <c r="J46" s="47"/>
    </row>
    <row r="47">
      <c r="A47" s="37" t="s">
        <v>61</v>
      </c>
      <c r="B47" s="45"/>
      <c r="C47" s="46"/>
      <c r="D47" s="46"/>
      <c r="E47" s="48" t="s">
        <v>598</v>
      </c>
      <c r="F47" s="46"/>
      <c r="G47" s="46"/>
      <c r="H47" s="46"/>
      <c r="I47" s="46"/>
      <c r="J47" s="47"/>
    </row>
    <row r="48">
      <c r="A48" s="37" t="s">
        <v>61</v>
      </c>
      <c r="B48" s="45"/>
      <c r="C48" s="46"/>
      <c r="D48" s="46"/>
      <c r="E48" s="48" t="s">
        <v>599</v>
      </c>
      <c r="F48" s="46"/>
      <c r="G48" s="46"/>
      <c r="H48" s="46"/>
      <c r="I48" s="46"/>
      <c r="J48" s="47"/>
    </row>
    <row r="49" ht="75">
      <c r="A49" s="37" t="s">
        <v>69</v>
      </c>
      <c r="B49" s="45"/>
      <c r="C49" s="46"/>
      <c r="D49" s="46"/>
      <c r="E49" s="39" t="s">
        <v>584</v>
      </c>
      <c r="F49" s="46"/>
      <c r="G49" s="46"/>
      <c r="H49" s="46"/>
      <c r="I49" s="46"/>
      <c r="J49" s="47"/>
    </row>
    <row r="50" ht="30">
      <c r="A50" s="37" t="s">
        <v>53</v>
      </c>
      <c r="B50" s="37">
        <v>8</v>
      </c>
      <c r="C50" s="38" t="s">
        <v>600</v>
      </c>
      <c r="D50" s="37"/>
      <c r="E50" s="39" t="s">
        <v>601</v>
      </c>
      <c r="F50" s="40" t="s">
        <v>96</v>
      </c>
      <c r="G50" s="41">
        <v>329</v>
      </c>
      <c r="H50" s="42">
        <v>0</v>
      </c>
      <c r="I50" s="43">
        <f>ROUND(G50*H50,P4)</f>
        <v>0</v>
      </c>
      <c r="J50" s="40" t="s">
        <v>58</v>
      </c>
      <c r="O50" s="44">
        <f>I50*0.21</f>
        <v>0</v>
      </c>
      <c r="P50">
        <v>3</v>
      </c>
    </row>
    <row r="51" ht="30">
      <c r="A51" s="37" t="s">
        <v>59</v>
      </c>
      <c r="B51" s="45"/>
      <c r="C51" s="46"/>
      <c r="D51" s="46"/>
      <c r="E51" s="39" t="s">
        <v>602</v>
      </c>
      <c r="F51" s="46"/>
      <c r="G51" s="46"/>
      <c r="H51" s="46"/>
      <c r="I51" s="46"/>
      <c r="J51" s="47"/>
    </row>
    <row r="52">
      <c r="A52" s="37" t="s">
        <v>61</v>
      </c>
      <c r="B52" s="45"/>
      <c r="C52" s="46"/>
      <c r="D52" s="46"/>
      <c r="E52" s="48" t="s">
        <v>603</v>
      </c>
      <c r="F52" s="46"/>
      <c r="G52" s="46"/>
      <c r="H52" s="46"/>
      <c r="I52" s="46"/>
      <c r="J52" s="47"/>
    </row>
    <row r="53">
      <c r="A53" s="37" t="s">
        <v>61</v>
      </c>
      <c r="B53" s="45"/>
      <c r="C53" s="46"/>
      <c r="D53" s="46"/>
      <c r="E53" s="48" t="s">
        <v>604</v>
      </c>
      <c r="F53" s="46"/>
      <c r="G53" s="46"/>
      <c r="H53" s="46"/>
      <c r="I53" s="46"/>
      <c r="J53" s="47"/>
    </row>
    <row r="54">
      <c r="A54" s="37" t="s">
        <v>61</v>
      </c>
      <c r="B54" s="45"/>
      <c r="C54" s="46"/>
      <c r="D54" s="46"/>
      <c r="E54" s="48" t="s">
        <v>605</v>
      </c>
      <c r="F54" s="46"/>
      <c r="G54" s="46"/>
      <c r="H54" s="46"/>
      <c r="I54" s="46"/>
      <c r="J54" s="47"/>
    </row>
    <row r="55">
      <c r="A55" s="37" t="s">
        <v>61</v>
      </c>
      <c r="B55" s="45"/>
      <c r="C55" s="46"/>
      <c r="D55" s="46"/>
      <c r="E55" s="48" t="s">
        <v>606</v>
      </c>
      <c r="F55" s="46"/>
      <c r="G55" s="46"/>
      <c r="H55" s="46"/>
      <c r="I55" s="46"/>
      <c r="J55" s="47"/>
    </row>
    <row r="56" ht="105">
      <c r="A56" s="37" t="s">
        <v>69</v>
      </c>
      <c r="B56" s="45"/>
      <c r="C56" s="46"/>
      <c r="D56" s="46"/>
      <c r="E56" s="39" t="s">
        <v>607</v>
      </c>
      <c r="F56" s="46"/>
      <c r="G56" s="46"/>
      <c r="H56" s="46"/>
      <c r="I56" s="46"/>
      <c r="J56" s="47"/>
    </row>
    <row r="57" ht="30">
      <c r="A57" s="37" t="s">
        <v>53</v>
      </c>
      <c r="B57" s="37">
        <v>9</v>
      </c>
      <c r="C57" s="38" t="s">
        <v>608</v>
      </c>
      <c r="D57" s="37"/>
      <c r="E57" s="39" t="s">
        <v>609</v>
      </c>
      <c r="F57" s="40" t="s">
        <v>96</v>
      </c>
      <c r="G57" s="41">
        <v>329</v>
      </c>
      <c r="H57" s="42">
        <v>0</v>
      </c>
      <c r="I57" s="43">
        <f>ROUND(G57*H57,P4)</f>
        <v>0</v>
      </c>
      <c r="J57" s="40" t="s">
        <v>58</v>
      </c>
      <c r="O57" s="44">
        <f>I57*0.21</f>
        <v>0</v>
      </c>
      <c r="P57">
        <v>3</v>
      </c>
    </row>
    <row r="58" ht="45">
      <c r="A58" s="37" t="s">
        <v>59</v>
      </c>
      <c r="B58" s="45"/>
      <c r="C58" s="46"/>
      <c r="D58" s="46"/>
      <c r="E58" s="39" t="s">
        <v>610</v>
      </c>
      <c r="F58" s="46"/>
      <c r="G58" s="46"/>
      <c r="H58" s="46"/>
      <c r="I58" s="46"/>
      <c r="J58" s="47"/>
    </row>
    <row r="59">
      <c r="A59" s="37" t="s">
        <v>61</v>
      </c>
      <c r="B59" s="45"/>
      <c r="C59" s="46"/>
      <c r="D59" s="46"/>
      <c r="E59" s="48" t="s">
        <v>603</v>
      </c>
      <c r="F59" s="46"/>
      <c r="G59" s="46"/>
      <c r="H59" s="46"/>
      <c r="I59" s="46"/>
      <c r="J59" s="47"/>
    </row>
    <row r="60">
      <c r="A60" s="37" t="s">
        <v>61</v>
      </c>
      <c r="B60" s="45"/>
      <c r="C60" s="46"/>
      <c r="D60" s="46"/>
      <c r="E60" s="48" t="s">
        <v>604</v>
      </c>
      <c r="F60" s="46"/>
      <c r="G60" s="46"/>
      <c r="H60" s="46"/>
      <c r="I60" s="46"/>
      <c r="J60" s="47"/>
    </row>
    <row r="61">
      <c r="A61" s="37" t="s">
        <v>61</v>
      </c>
      <c r="B61" s="45"/>
      <c r="C61" s="46"/>
      <c r="D61" s="46"/>
      <c r="E61" s="48" t="s">
        <v>605</v>
      </c>
      <c r="F61" s="46"/>
      <c r="G61" s="46"/>
      <c r="H61" s="46"/>
      <c r="I61" s="46"/>
      <c r="J61" s="47"/>
    </row>
    <row r="62">
      <c r="A62" s="37" t="s">
        <v>61</v>
      </c>
      <c r="B62" s="45"/>
      <c r="C62" s="46"/>
      <c r="D62" s="46"/>
      <c r="E62" s="48" t="s">
        <v>606</v>
      </c>
      <c r="F62" s="46"/>
      <c r="G62" s="46"/>
      <c r="H62" s="46"/>
      <c r="I62" s="46"/>
      <c r="J62" s="47"/>
    </row>
    <row r="63" ht="105">
      <c r="A63" s="37" t="s">
        <v>69</v>
      </c>
      <c r="B63" s="45"/>
      <c r="C63" s="46"/>
      <c r="D63" s="46"/>
      <c r="E63" s="39" t="s">
        <v>607</v>
      </c>
      <c r="F63" s="46"/>
      <c r="G63" s="46"/>
      <c r="H63" s="46"/>
      <c r="I63" s="46"/>
      <c r="J63" s="47"/>
    </row>
    <row r="64">
      <c r="A64" s="37" t="s">
        <v>53</v>
      </c>
      <c r="B64" s="37">
        <v>10</v>
      </c>
      <c r="C64" s="38" t="s">
        <v>611</v>
      </c>
      <c r="D64" s="37" t="s">
        <v>55</v>
      </c>
      <c r="E64" s="39" t="s">
        <v>612</v>
      </c>
      <c r="F64" s="40" t="s">
        <v>176</v>
      </c>
      <c r="G64" s="41">
        <v>2</v>
      </c>
      <c r="H64" s="42">
        <v>0</v>
      </c>
      <c r="I64" s="43">
        <f>ROUND(G64*H64,P4)</f>
        <v>0</v>
      </c>
      <c r="J64" s="40" t="s">
        <v>58</v>
      </c>
      <c r="O64" s="44">
        <f>I64*0.21</f>
        <v>0</v>
      </c>
      <c r="P64">
        <v>3</v>
      </c>
    </row>
    <row r="65">
      <c r="A65" s="37" t="s">
        <v>59</v>
      </c>
      <c r="B65" s="45"/>
      <c r="C65" s="46"/>
      <c r="D65" s="46"/>
      <c r="E65" s="49" t="s">
        <v>55</v>
      </c>
      <c r="F65" s="46"/>
      <c r="G65" s="46"/>
      <c r="H65" s="46"/>
      <c r="I65" s="46"/>
      <c r="J65" s="47"/>
    </row>
    <row r="66">
      <c r="A66" s="37" t="s">
        <v>61</v>
      </c>
      <c r="B66" s="45"/>
      <c r="C66" s="46"/>
      <c r="D66" s="46"/>
      <c r="E66" s="48" t="s">
        <v>613</v>
      </c>
      <c r="F66" s="46"/>
      <c r="G66" s="46"/>
      <c r="H66" s="46"/>
      <c r="I66" s="46"/>
      <c r="J66" s="47"/>
    </row>
    <row r="67" ht="60">
      <c r="A67" s="37" t="s">
        <v>69</v>
      </c>
      <c r="B67" s="45"/>
      <c r="C67" s="46"/>
      <c r="D67" s="46"/>
      <c r="E67" s="39" t="s">
        <v>614</v>
      </c>
      <c r="F67" s="46"/>
      <c r="G67" s="46"/>
      <c r="H67" s="46"/>
      <c r="I67" s="46"/>
      <c r="J67" s="47"/>
    </row>
    <row r="68">
      <c r="A68" s="37" t="s">
        <v>53</v>
      </c>
      <c r="B68" s="37">
        <v>11</v>
      </c>
      <c r="C68" s="38" t="s">
        <v>525</v>
      </c>
      <c r="D68" s="37" t="s">
        <v>55</v>
      </c>
      <c r="E68" s="39" t="s">
        <v>526</v>
      </c>
      <c r="F68" s="40" t="s">
        <v>96</v>
      </c>
      <c r="G68" s="41">
        <v>11000</v>
      </c>
      <c r="H68" s="42">
        <v>0</v>
      </c>
      <c r="I68" s="43">
        <f>ROUND(G68*H68,P4)</f>
        <v>0</v>
      </c>
      <c r="J68" s="40" t="s">
        <v>58</v>
      </c>
      <c r="O68" s="44">
        <f>I68*0.21</f>
        <v>0</v>
      </c>
      <c r="P68">
        <v>3</v>
      </c>
    </row>
    <row r="69">
      <c r="A69" s="37" t="s">
        <v>59</v>
      </c>
      <c r="B69" s="45"/>
      <c r="C69" s="46"/>
      <c r="D69" s="46"/>
      <c r="E69" s="39" t="s">
        <v>615</v>
      </c>
      <c r="F69" s="46"/>
      <c r="G69" s="46"/>
      <c r="H69" s="46"/>
      <c r="I69" s="46"/>
      <c r="J69" s="47"/>
    </row>
    <row r="70" ht="30">
      <c r="A70" s="37" t="s">
        <v>61</v>
      </c>
      <c r="B70" s="45"/>
      <c r="C70" s="46"/>
      <c r="D70" s="46"/>
      <c r="E70" s="48" t="s">
        <v>616</v>
      </c>
      <c r="F70" s="46"/>
      <c r="G70" s="46"/>
      <c r="H70" s="46"/>
      <c r="I70" s="46"/>
      <c r="J70" s="47"/>
    </row>
    <row r="71" ht="75">
      <c r="A71" s="37" t="s">
        <v>69</v>
      </c>
      <c r="B71" s="50"/>
      <c r="C71" s="51"/>
      <c r="D71" s="51"/>
      <c r="E71" s="39" t="s">
        <v>529</v>
      </c>
      <c r="F71" s="51"/>
      <c r="G71" s="51"/>
      <c r="H71" s="51"/>
      <c r="I71" s="51"/>
      <c r="J71" s="52"/>
    </row>
  </sheetData>
  <sheetProtection sheet="1" objects="1" scenarios="1" spinCount="100000" saltValue="CrJucucdvv7E0JGIoidEtMbFBK+d+K/Otak7htwWjIN8eUnGK23fUlnANgMwbExkRg5Pz8iO3J3iQjjmkHLXEw==" hashValue="p+Y2vTWT2Sov141SsNO/aBz4FPgmzFy63yimOdtWyEL8ZzgjUJHUjAtWh5zmD6rBD+U4q6giaDFKXNIqi2C4rA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617</v>
      </c>
      <c r="I3" s="25">
        <f>SUMIFS(I9:I55,A9:A55,"SD")</f>
        <v>0</v>
      </c>
      <c r="J3" s="19"/>
      <c r="O3">
        <v>0</v>
      </c>
      <c r="P3">
        <v>2</v>
      </c>
    </row>
    <row r="4" ht="30">
      <c r="A4" s="3" t="s">
        <v>35</v>
      </c>
      <c r="B4" s="20" t="s">
        <v>36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617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51</v>
      </c>
      <c r="D9" s="34"/>
      <c r="E9" s="31" t="s">
        <v>52</v>
      </c>
      <c r="F9" s="34"/>
      <c r="G9" s="34"/>
      <c r="H9" s="34"/>
      <c r="I9" s="35">
        <f>SUMIFS(I10:I55,A10:A55,"P")</f>
        <v>0</v>
      </c>
      <c r="J9" s="36"/>
    </row>
    <row r="10">
      <c r="A10" s="37" t="s">
        <v>53</v>
      </c>
      <c r="B10" s="37">
        <v>1</v>
      </c>
      <c r="C10" s="38" t="s">
        <v>618</v>
      </c>
      <c r="D10" s="37" t="s">
        <v>55</v>
      </c>
      <c r="E10" s="39" t="s">
        <v>619</v>
      </c>
      <c r="F10" s="40" t="s">
        <v>548</v>
      </c>
      <c r="G10" s="41">
        <v>1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 ht="45">
      <c r="A11" s="37" t="s">
        <v>59</v>
      </c>
      <c r="B11" s="45"/>
      <c r="C11" s="46"/>
      <c r="D11" s="46"/>
      <c r="E11" s="39" t="s">
        <v>620</v>
      </c>
      <c r="F11" s="46"/>
      <c r="G11" s="46"/>
      <c r="H11" s="46"/>
      <c r="I11" s="46"/>
      <c r="J11" s="47"/>
    </row>
    <row r="12" ht="60">
      <c r="A12" s="37" t="s">
        <v>69</v>
      </c>
      <c r="B12" s="45"/>
      <c r="C12" s="46"/>
      <c r="D12" s="46"/>
      <c r="E12" s="39" t="s">
        <v>621</v>
      </c>
      <c r="F12" s="46"/>
      <c r="G12" s="46"/>
      <c r="H12" s="46"/>
      <c r="I12" s="46"/>
      <c r="J12" s="47"/>
    </row>
    <row r="13">
      <c r="A13" s="37" t="s">
        <v>53</v>
      </c>
      <c r="B13" s="37">
        <v>2</v>
      </c>
      <c r="C13" s="38" t="s">
        <v>622</v>
      </c>
      <c r="D13" s="37" t="s">
        <v>55</v>
      </c>
      <c r="E13" s="39" t="s">
        <v>623</v>
      </c>
      <c r="F13" s="40" t="s">
        <v>548</v>
      </c>
      <c r="G13" s="41">
        <v>1</v>
      </c>
      <c r="H13" s="42">
        <v>0</v>
      </c>
      <c r="I13" s="43">
        <f>ROUND(G13*H13,P4)</f>
        <v>0</v>
      </c>
      <c r="J13" s="40" t="s">
        <v>58</v>
      </c>
      <c r="O13" s="44">
        <f>I13*0.21</f>
        <v>0</v>
      </c>
      <c r="P13">
        <v>3</v>
      </c>
    </row>
    <row r="14" ht="30">
      <c r="A14" s="37" t="s">
        <v>59</v>
      </c>
      <c r="B14" s="45"/>
      <c r="C14" s="46"/>
      <c r="D14" s="46"/>
      <c r="E14" s="39" t="s">
        <v>624</v>
      </c>
      <c r="F14" s="46"/>
      <c r="G14" s="46"/>
      <c r="H14" s="46"/>
      <c r="I14" s="46"/>
      <c r="J14" s="47"/>
    </row>
    <row r="15" ht="60">
      <c r="A15" s="37" t="s">
        <v>69</v>
      </c>
      <c r="B15" s="45"/>
      <c r="C15" s="46"/>
      <c r="D15" s="46"/>
      <c r="E15" s="39" t="s">
        <v>621</v>
      </c>
      <c r="F15" s="46"/>
      <c r="G15" s="46"/>
      <c r="H15" s="46"/>
      <c r="I15" s="46"/>
      <c r="J15" s="47"/>
    </row>
    <row r="16">
      <c r="A16" s="37" t="s">
        <v>53</v>
      </c>
      <c r="B16" s="37">
        <v>3</v>
      </c>
      <c r="C16" s="38" t="s">
        <v>546</v>
      </c>
      <c r="D16" s="37" t="s">
        <v>625</v>
      </c>
      <c r="E16" s="39" t="s">
        <v>547</v>
      </c>
      <c r="F16" s="40" t="s">
        <v>548</v>
      </c>
      <c r="G16" s="41">
        <v>1</v>
      </c>
      <c r="H16" s="42">
        <v>0</v>
      </c>
      <c r="I16" s="43">
        <f>ROUND(G16*H16,P4)</f>
        <v>0</v>
      </c>
      <c r="J16" s="40" t="s">
        <v>58</v>
      </c>
      <c r="O16" s="44">
        <f>I16*0.21</f>
        <v>0</v>
      </c>
      <c r="P16">
        <v>3</v>
      </c>
    </row>
    <row r="17" ht="120">
      <c r="A17" s="37" t="s">
        <v>59</v>
      </c>
      <c r="B17" s="45"/>
      <c r="C17" s="46"/>
      <c r="D17" s="46"/>
      <c r="E17" s="39" t="s">
        <v>626</v>
      </c>
      <c r="F17" s="46"/>
      <c r="G17" s="46"/>
      <c r="H17" s="46"/>
      <c r="I17" s="46"/>
      <c r="J17" s="47"/>
    </row>
    <row r="18" ht="75">
      <c r="A18" s="37" t="s">
        <v>69</v>
      </c>
      <c r="B18" s="45"/>
      <c r="C18" s="46"/>
      <c r="D18" s="46"/>
      <c r="E18" s="39" t="s">
        <v>550</v>
      </c>
      <c r="F18" s="46"/>
      <c r="G18" s="46"/>
      <c r="H18" s="46"/>
      <c r="I18" s="46"/>
      <c r="J18" s="47"/>
    </row>
    <row r="19">
      <c r="A19" s="37" t="s">
        <v>53</v>
      </c>
      <c r="B19" s="37">
        <v>4</v>
      </c>
      <c r="C19" s="38" t="s">
        <v>627</v>
      </c>
      <c r="D19" s="37" t="s">
        <v>55</v>
      </c>
      <c r="E19" s="39" t="s">
        <v>628</v>
      </c>
      <c r="F19" s="40" t="s">
        <v>548</v>
      </c>
      <c r="G19" s="41">
        <v>1</v>
      </c>
      <c r="H19" s="42">
        <v>0</v>
      </c>
      <c r="I19" s="43">
        <f>ROUND(G19*H19,P4)</f>
        <v>0</v>
      </c>
      <c r="J19" s="40" t="s">
        <v>58</v>
      </c>
      <c r="O19" s="44">
        <f>I19*0.21</f>
        <v>0</v>
      </c>
      <c r="P19">
        <v>3</v>
      </c>
    </row>
    <row r="20" ht="45">
      <c r="A20" s="37" t="s">
        <v>59</v>
      </c>
      <c r="B20" s="45"/>
      <c r="C20" s="46"/>
      <c r="D20" s="46"/>
      <c r="E20" s="39" t="s">
        <v>629</v>
      </c>
      <c r="F20" s="46"/>
      <c r="G20" s="46"/>
      <c r="H20" s="46"/>
      <c r="I20" s="46"/>
      <c r="J20" s="47"/>
    </row>
    <row r="21" ht="60">
      <c r="A21" s="37" t="s">
        <v>69</v>
      </c>
      <c r="B21" s="45"/>
      <c r="C21" s="46"/>
      <c r="D21" s="46"/>
      <c r="E21" s="39" t="s">
        <v>630</v>
      </c>
      <c r="F21" s="46"/>
      <c r="G21" s="46"/>
      <c r="H21" s="46"/>
      <c r="I21" s="46"/>
      <c r="J21" s="47"/>
    </row>
    <row r="22">
      <c r="A22" s="37" t="s">
        <v>53</v>
      </c>
      <c r="B22" s="37">
        <v>5</v>
      </c>
      <c r="C22" s="38" t="s">
        <v>631</v>
      </c>
      <c r="D22" s="37" t="s">
        <v>55</v>
      </c>
      <c r="E22" s="39" t="s">
        <v>632</v>
      </c>
      <c r="F22" s="40" t="s">
        <v>176</v>
      </c>
      <c r="G22" s="41">
        <v>1</v>
      </c>
      <c r="H22" s="42">
        <v>0</v>
      </c>
      <c r="I22" s="43">
        <f>ROUND(G22*H22,P4)</f>
        <v>0</v>
      </c>
      <c r="J22" s="40" t="s">
        <v>58</v>
      </c>
      <c r="O22" s="44">
        <f>I22*0.21</f>
        <v>0</v>
      </c>
      <c r="P22">
        <v>3</v>
      </c>
    </row>
    <row r="23" ht="375">
      <c r="A23" s="37" t="s">
        <v>59</v>
      </c>
      <c r="B23" s="45"/>
      <c r="C23" s="46"/>
      <c r="D23" s="46"/>
      <c r="E23" s="39" t="s">
        <v>633</v>
      </c>
      <c r="F23" s="46"/>
      <c r="G23" s="46"/>
      <c r="H23" s="46"/>
      <c r="I23" s="46"/>
      <c r="J23" s="47"/>
    </row>
    <row r="24" ht="60">
      <c r="A24" s="37" t="s">
        <v>69</v>
      </c>
      <c r="B24" s="45"/>
      <c r="C24" s="46"/>
      <c r="D24" s="46"/>
      <c r="E24" s="39" t="s">
        <v>558</v>
      </c>
      <c r="F24" s="46"/>
      <c r="G24" s="46"/>
      <c r="H24" s="46"/>
      <c r="I24" s="46"/>
      <c r="J24" s="47"/>
    </row>
    <row r="25">
      <c r="A25" s="37" t="s">
        <v>53</v>
      </c>
      <c r="B25" s="37">
        <v>6</v>
      </c>
      <c r="C25" s="38" t="s">
        <v>634</v>
      </c>
      <c r="D25" s="37" t="s">
        <v>55</v>
      </c>
      <c r="E25" s="39" t="s">
        <v>635</v>
      </c>
      <c r="F25" s="40" t="s">
        <v>548</v>
      </c>
      <c r="G25" s="41">
        <v>1</v>
      </c>
      <c r="H25" s="42">
        <v>0</v>
      </c>
      <c r="I25" s="43">
        <f>ROUND(G25*H25,P4)</f>
        <v>0</v>
      </c>
      <c r="J25" s="40" t="s">
        <v>58</v>
      </c>
      <c r="O25" s="44">
        <f>I25*0.21</f>
        <v>0</v>
      </c>
      <c r="P25">
        <v>3</v>
      </c>
    </row>
    <row r="26" ht="210">
      <c r="A26" s="37" t="s">
        <v>59</v>
      </c>
      <c r="B26" s="45"/>
      <c r="C26" s="46"/>
      <c r="D26" s="46"/>
      <c r="E26" s="39" t="s">
        <v>636</v>
      </c>
      <c r="F26" s="46"/>
      <c r="G26" s="46"/>
      <c r="H26" s="46"/>
      <c r="I26" s="46"/>
      <c r="J26" s="47"/>
    </row>
    <row r="27" ht="60">
      <c r="A27" s="37" t="s">
        <v>69</v>
      </c>
      <c r="B27" s="45"/>
      <c r="C27" s="46"/>
      <c r="D27" s="46"/>
      <c r="E27" s="39" t="s">
        <v>558</v>
      </c>
      <c r="F27" s="46"/>
      <c r="G27" s="46"/>
      <c r="H27" s="46"/>
      <c r="I27" s="46"/>
      <c r="J27" s="47"/>
    </row>
    <row r="28">
      <c r="A28" s="37" t="s">
        <v>53</v>
      </c>
      <c r="B28" s="37">
        <v>7</v>
      </c>
      <c r="C28" s="38" t="s">
        <v>637</v>
      </c>
      <c r="D28" s="37" t="s">
        <v>55</v>
      </c>
      <c r="E28" s="39" t="s">
        <v>638</v>
      </c>
      <c r="F28" s="40" t="s">
        <v>548</v>
      </c>
      <c r="G28" s="41">
        <v>1</v>
      </c>
      <c r="H28" s="42">
        <v>0</v>
      </c>
      <c r="I28" s="43">
        <f>ROUND(G28*H28,P4)</f>
        <v>0</v>
      </c>
      <c r="J28" s="40" t="s">
        <v>58</v>
      </c>
      <c r="O28" s="44">
        <f>I28*0.21</f>
        <v>0</v>
      </c>
      <c r="P28">
        <v>3</v>
      </c>
    </row>
    <row r="29" ht="90">
      <c r="A29" s="37" t="s">
        <v>59</v>
      </c>
      <c r="B29" s="45"/>
      <c r="C29" s="46"/>
      <c r="D29" s="46"/>
      <c r="E29" s="39" t="s">
        <v>639</v>
      </c>
      <c r="F29" s="46"/>
      <c r="G29" s="46"/>
      <c r="H29" s="46"/>
      <c r="I29" s="46"/>
      <c r="J29" s="47"/>
    </row>
    <row r="30" ht="60">
      <c r="A30" s="37" t="s">
        <v>69</v>
      </c>
      <c r="B30" s="45"/>
      <c r="C30" s="46"/>
      <c r="D30" s="46"/>
      <c r="E30" s="39" t="s">
        <v>558</v>
      </c>
      <c r="F30" s="46"/>
      <c r="G30" s="46"/>
      <c r="H30" s="46"/>
      <c r="I30" s="46"/>
      <c r="J30" s="47"/>
    </row>
    <row r="31">
      <c r="A31" s="37" t="s">
        <v>53</v>
      </c>
      <c r="B31" s="37">
        <v>8</v>
      </c>
      <c r="C31" s="38" t="s">
        <v>640</v>
      </c>
      <c r="D31" s="37" t="s">
        <v>55</v>
      </c>
      <c r="E31" s="39" t="s">
        <v>641</v>
      </c>
      <c r="F31" s="40" t="s">
        <v>642</v>
      </c>
      <c r="G31" s="41">
        <v>17.34</v>
      </c>
      <c r="H31" s="42">
        <v>0</v>
      </c>
      <c r="I31" s="43">
        <f>ROUND(G31*H31,P4)</f>
        <v>0</v>
      </c>
      <c r="J31" s="40" t="s">
        <v>58</v>
      </c>
      <c r="O31" s="44">
        <f>I31*0.21</f>
        <v>0</v>
      </c>
      <c r="P31">
        <v>3</v>
      </c>
    </row>
    <row r="32" ht="105">
      <c r="A32" s="37" t="s">
        <v>59</v>
      </c>
      <c r="B32" s="45"/>
      <c r="C32" s="46"/>
      <c r="D32" s="46"/>
      <c r="E32" s="39" t="s">
        <v>643</v>
      </c>
      <c r="F32" s="46"/>
      <c r="G32" s="46"/>
      <c r="H32" s="46"/>
      <c r="I32" s="46"/>
      <c r="J32" s="47"/>
    </row>
    <row r="33">
      <c r="A33" s="37" t="s">
        <v>61</v>
      </c>
      <c r="B33" s="45"/>
      <c r="C33" s="46"/>
      <c r="D33" s="46"/>
      <c r="E33" s="48" t="s">
        <v>644</v>
      </c>
      <c r="F33" s="46"/>
      <c r="G33" s="46"/>
      <c r="H33" s="46"/>
      <c r="I33" s="46"/>
      <c r="J33" s="47"/>
    </row>
    <row r="34" ht="135">
      <c r="A34" s="37" t="s">
        <v>69</v>
      </c>
      <c r="B34" s="45"/>
      <c r="C34" s="46"/>
      <c r="D34" s="46"/>
      <c r="E34" s="39" t="s">
        <v>645</v>
      </c>
      <c r="F34" s="46"/>
      <c r="G34" s="46"/>
      <c r="H34" s="46"/>
      <c r="I34" s="46"/>
      <c r="J34" s="47"/>
    </row>
    <row r="35">
      <c r="A35" s="37" t="s">
        <v>53</v>
      </c>
      <c r="B35" s="37">
        <v>9</v>
      </c>
      <c r="C35" s="38" t="s">
        <v>646</v>
      </c>
      <c r="D35" s="37" t="s">
        <v>55</v>
      </c>
      <c r="E35" s="39" t="s">
        <v>647</v>
      </c>
      <c r="F35" s="40" t="s">
        <v>548</v>
      </c>
      <c r="G35" s="41">
        <v>1</v>
      </c>
      <c r="H35" s="42">
        <v>0</v>
      </c>
      <c r="I35" s="43">
        <f>ROUND(G35*H35,P4)</f>
        <v>0</v>
      </c>
      <c r="J35" s="40" t="s">
        <v>58</v>
      </c>
      <c r="O35" s="44">
        <f>I35*0.21</f>
        <v>0</v>
      </c>
      <c r="P35">
        <v>3</v>
      </c>
    </row>
    <row r="36" ht="135">
      <c r="A36" s="37" t="s">
        <v>59</v>
      </c>
      <c r="B36" s="45"/>
      <c r="C36" s="46"/>
      <c r="D36" s="46"/>
      <c r="E36" s="39" t="s">
        <v>648</v>
      </c>
      <c r="F36" s="46"/>
      <c r="G36" s="46"/>
      <c r="H36" s="46"/>
      <c r="I36" s="46"/>
      <c r="J36" s="47"/>
    </row>
    <row r="37" ht="105">
      <c r="A37" s="37" t="s">
        <v>69</v>
      </c>
      <c r="B37" s="45"/>
      <c r="C37" s="46"/>
      <c r="D37" s="46"/>
      <c r="E37" s="39" t="s">
        <v>649</v>
      </c>
      <c r="F37" s="46"/>
      <c r="G37" s="46"/>
      <c r="H37" s="46"/>
      <c r="I37" s="46"/>
      <c r="J37" s="47"/>
    </row>
    <row r="38">
      <c r="A38" s="37" t="s">
        <v>53</v>
      </c>
      <c r="B38" s="37">
        <v>10</v>
      </c>
      <c r="C38" s="38" t="s">
        <v>650</v>
      </c>
      <c r="D38" s="37" t="s">
        <v>55</v>
      </c>
      <c r="E38" s="39" t="s">
        <v>651</v>
      </c>
      <c r="F38" s="40" t="s">
        <v>548</v>
      </c>
      <c r="G38" s="41">
        <v>1</v>
      </c>
      <c r="H38" s="42">
        <v>0</v>
      </c>
      <c r="I38" s="43">
        <f>ROUND(G38*H38,P4)</f>
        <v>0</v>
      </c>
      <c r="J38" s="40" t="s">
        <v>58</v>
      </c>
      <c r="O38" s="44">
        <f>I38*0.21</f>
        <v>0</v>
      </c>
      <c r="P38">
        <v>3</v>
      </c>
    </row>
    <row r="39" ht="30">
      <c r="A39" s="37" t="s">
        <v>59</v>
      </c>
      <c r="B39" s="45"/>
      <c r="C39" s="46"/>
      <c r="D39" s="46"/>
      <c r="E39" s="39" t="s">
        <v>652</v>
      </c>
      <c r="F39" s="46"/>
      <c r="G39" s="46"/>
      <c r="H39" s="46"/>
      <c r="I39" s="46"/>
      <c r="J39" s="47"/>
    </row>
    <row r="40" ht="60">
      <c r="A40" s="37" t="s">
        <v>69</v>
      </c>
      <c r="B40" s="45"/>
      <c r="C40" s="46"/>
      <c r="D40" s="46"/>
      <c r="E40" s="39" t="s">
        <v>558</v>
      </c>
      <c r="F40" s="46"/>
      <c r="G40" s="46"/>
      <c r="H40" s="46"/>
      <c r="I40" s="46"/>
      <c r="J40" s="47"/>
    </row>
    <row r="41">
      <c r="A41" s="37" t="s">
        <v>53</v>
      </c>
      <c r="B41" s="37">
        <v>11</v>
      </c>
      <c r="C41" s="38" t="s">
        <v>653</v>
      </c>
      <c r="D41" s="37" t="s">
        <v>190</v>
      </c>
      <c r="E41" s="39" t="s">
        <v>654</v>
      </c>
      <c r="F41" s="40" t="s">
        <v>176</v>
      </c>
      <c r="G41" s="41">
        <v>2</v>
      </c>
      <c r="H41" s="42">
        <v>0</v>
      </c>
      <c r="I41" s="43">
        <f>ROUND(G41*H41,P4)</f>
        <v>0</v>
      </c>
      <c r="J41" s="40" t="s">
        <v>58</v>
      </c>
      <c r="O41" s="44">
        <f>I41*0.21</f>
        <v>0</v>
      </c>
      <c r="P41">
        <v>3</v>
      </c>
    </row>
    <row r="42" ht="30">
      <c r="A42" s="37" t="s">
        <v>59</v>
      </c>
      <c r="B42" s="45"/>
      <c r="C42" s="46"/>
      <c r="D42" s="46"/>
      <c r="E42" s="39" t="s">
        <v>655</v>
      </c>
      <c r="F42" s="46"/>
      <c r="G42" s="46"/>
      <c r="H42" s="46"/>
      <c r="I42" s="46"/>
      <c r="J42" s="47"/>
    </row>
    <row r="43" ht="135">
      <c r="A43" s="37" t="s">
        <v>69</v>
      </c>
      <c r="B43" s="45"/>
      <c r="C43" s="46"/>
      <c r="D43" s="46"/>
      <c r="E43" s="39" t="s">
        <v>656</v>
      </c>
      <c r="F43" s="46"/>
      <c r="G43" s="46"/>
      <c r="H43" s="46"/>
      <c r="I43" s="46"/>
      <c r="J43" s="47"/>
    </row>
    <row r="44">
      <c r="A44" s="37" t="s">
        <v>53</v>
      </c>
      <c r="B44" s="37">
        <v>12</v>
      </c>
      <c r="C44" s="38" t="s">
        <v>653</v>
      </c>
      <c r="D44" s="37" t="s">
        <v>194</v>
      </c>
      <c r="E44" s="39" t="s">
        <v>654</v>
      </c>
      <c r="F44" s="40" t="s">
        <v>176</v>
      </c>
      <c r="G44" s="41">
        <v>2</v>
      </c>
      <c r="H44" s="42">
        <v>0</v>
      </c>
      <c r="I44" s="43">
        <f>ROUND(G44*H44,P4)</f>
        <v>0</v>
      </c>
      <c r="J44" s="40" t="s">
        <v>58</v>
      </c>
      <c r="O44" s="44">
        <f>I44*0.21</f>
        <v>0</v>
      </c>
      <c r="P44">
        <v>3</v>
      </c>
    </row>
    <row r="45" ht="45">
      <c r="A45" s="37" t="s">
        <v>59</v>
      </c>
      <c r="B45" s="45"/>
      <c r="C45" s="46"/>
      <c r="D45" s="46"/>
      <c r="E45" s="39" t="s">
        <v>657</v>
      </c>
      <c r="F45" s="46"/>
      <c r="G45" s="46"/>
      <c r="H45" s="46"/>
      <c r="I45" s="46"/>
      <c r="J45" s="47"/>
    </row>
    <row r="46" ht="135">
      <c r="A46" s="37" t="s">
        <v>69</v>
      </c>
      <c r="B46" s="45"/>
      <c r="C46" s="46"/>
      <c r="D46" s="46"/>
      <c r="E46" s="39" t="s">
        <v>656</v>
      </c>
      <c r="F46" s="46"/>
      <c r="G46" s="46"/>
      <c r="H46" s="46"/>
      <c r="I46" s="46"/>
      <c r="J46" s="47"/>
    </row>
    <row r="47">
      <c r="A47" s="37" t="s">
        <v>53</v>
      </c>
      <c r="B47" s="37">
        <v>13</v>
      </c>
      <c r="C47" s="38" t="s">
        <v>658</v>
      </c>
      <c r="D47" s="37" t="s">
        <v>55</v>
      </c>
      <c r="E47" s="39" t="s">
        <v>659</v>
      </c>
      <c r="F47" s="40" t="s">
        <v>548</v>
      </c>
      <c r="G47" s="41">
        <v>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105">
      <c r="A48" s="37" t="s">
        <v>59</v>
      </c>
      <c r="B48" s="45"/>
      <c r="C48" s="46"/>
      <c r="D48" s="46"/>
      <c r="E48" s="39" t="s">
        <v>660</v>
      </c>
      <c r="F48" s="46"/>
      <c r="G48" s="46"/>
      <c r="H48" s="46"/>
      <c r="I48" s="46"/>
      <c r="J48" s="47"/>
    </row>
    <row r="49">
      <c r="A49" s="37" t="s">
        <v>69</v>
      </c>
      <c r="B49" s="45"/>
      <c r="C49" s="46"/>
      <c r="D49" s="46"/>
      <c r="E49" s="49"/>
      <c r="F49" s="46"/>
      <c r="G49" s="46"/>
      <c r="H49" s="46"/>
      <c r="I49" s="46"/>
      <c r="J49" s="47"/>
    </row>
    <row r="50">
      <c r="A50" s="37" t="s">
        <v>53</v>
      </c>
      <c r="B50" s="37">
        <v>14</v>
      </c>
      <c r="C50" s="38" t="s">
        <v>661</v>
      </c>
      <c r="D50" s="37" t="s">
        <v>55</v>
      </c>
      <c r="E50" s="39" t="s">
        <v>662</v>
      </c>
      <c r="F50" s="40" t="s">
        <v>663</v>
      </c>
      <c r="G50" s="41">
        <v>3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255">
      <c r="A51" s="37" t="s">
        <v>59</v>
      </c>
      <c r="B51" s="45"/>
      <c r="C51" s="46"/>
      <c r="D51" s="46"/>
      <c r="E51" s="39" t="s">
        <v>664</v>
      </c>
      <c r="F51" s="46"/>
      <c r="G51" s="46"/>
      <c r="H51" s="46"/>
      <c r="I51" s="46"/>
      <c r="J51" s="47"/>
    </row>
    <row r="52">
      <c r="A52" s="37" t="s">
        <v>69</v>
      </c>
      <c r="B52" s="45"/>
      <c r="C52" s="46"/>
      <c r="D52" s="46"/>
      <c r="E52" s="49"/>
      <c r="F52" s="46"/>
      <c r="G52" s="46"/>
      <c r="H52" s="46"/>
      <c r="I52" s="46"/>
      <c r="J52" s="47"/>
    </row>
    <row r="53">
      <c r="A53" s="37" t="s">
        <v>53</v>
      </c>
      <c r="B53" s="37">
        <v>15</v>
      </c>
      <c r="C53" s="38" t="s">
        <v>665</v>
      </c>
      <c r="D53" s="37" t="s">
        <v>55</v>
      </c>
      <c r="E53" s="39" t="s">
        <v>666</v>
      </c>
      <c r="F53" s="40" t="s">
        <v>548</v>
      </c>
      <c r="G53" s="41">
        <v>1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 ht="60">
      <c r="A54" s="37" t="s">
        <v>59</v>
      </c>
      <c r="B54" s="45"/>
      <c r="C54" s="46"/>
      <c r="D54" s="46"/>
      <c r="E54" s="39" t="s">
        <v>667</v>
      </c>
      <c r="F54" s="46"/>
      <c r="G54" s="46"/>
      <c r="H54" s="46"/>
      <c r="I54" s="46"/>
      <c r="J54" s="47"/>
    </row>
    <row r="55">
      <c r="A55" s="37" t="s">
        <v>69</v>
      </c>
      <c r="B55" s="50"/>
      <c r="C55" s="51"/>
      <c r="D55" s="51"/>
      <c r="E55" s="53"/>
      <c r="F55" s="51"/>
      <c r="G55" s="51"/>
      <c r="H55" s="51"/>
      <c r="I55" s="51"/>
      <c r="J55" s="52"/>
    </row>
  </sheetData>
  <sheetProtection sheet="1" objects="1" scenarios="1" spinCount="100000" saltValue="xMbHVEY2f2hW6vZNuazbKAHc/e5LmVOQowTfSZinsb90UZCX164HrBZSGsNkEdTDlkllV1hKGjbAHBjtsCJrqA==" hashValue="eawiEoXwROnQ5wPJr+x9I8/mz77Uou7Q31VbA7Q3LyuWhSi/MbMv/upvk7EhAjyjRtjOmxXx+1YpvgwPnDIInw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668</v>
      </c>
      <c r="I3" s="25">
        <f>SUMIFS(I9:I138,A9:A138,"SD")</f>
        <v>0</v>
      </c>
      <c r="J3" s="19"/>
      <c r="O3">
        <v>0</v>
      </c>
      <c r="P3">
        <v>2</v>
      </c>
    </row>
    <row r="4">
      <c r="A4" s="3" t="s">
        <v>35</v>
      </c>
      <c r="B4" s="20" t="s">
        <v>36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668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92</v>
      </c>
      <c r="D9" s="34"/>
      <c r="E9" s="31" t="s">
        <v>93</v>
      </c>
      <c r="F9" s="34"/>
      <c r="G9" s="34"/>
      <c r="H9" s="34"/>
      <c r="I9" s="35">
        <f>SUMIFS(I10:I81,A10:A81,"P")</f>
        <v>0</v>
      </c>
      <c r="J9" s="36"/>
    </row>
    <row r="10">
      <c r="A10" s="37" t="s">
        <v>53</v>
      </c>
      <c r="B10" s="37">
        <v>1</v>
      </c>
      <c r="C10" s="38" t="s">
        <v>119</v>
      </c>
      <c r="D10" s="37" t="s">
        <v>55</v>
      </c>
      <c r="E10" s="39" t="s">
        <v>120</v>
      </c>
      <c r="F10" s="40" t="s">
        <v>103</v>
      </c>
      <c r="G10" s="41">
        <v>41.700000000000003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>
      <c r="A11" s="37" t="s">
        <v>59</v>
      </c>
      <c r="B11" s="45"/>
      <c r="C11" s="46"/>
      <c r="D11" s="46"/>
      <c r="E11" s="39" t="s">
        <v>669</v>
      </c>
      <c r="F11" s="46"/>
      <c r="G11" s="46"/>
      <c r="H11" s="46"/>
      <c r="I11" s="46"/>
      <c r="J11" s="47"/>
    </row>
    <row r="12">
      <c r="A12" s="37" t="s">
        <v>61</v>
      </c>
      <c r="B12" s="45"/>
      <c r="C12" s="46"/>
      <c r="D12" s="46"/>
      <c r="E12" s="48" t="s">
        <v>670</v>
      </c>
      <c r="F12" s="46"/>
      <c r="G12" s="46"/>
      <c r="H12" s="46"/>
      <c r="I12" s="46"/>
      <c r="J12" s="47"/>
    </row>
    <row r="13">
      <c r="A13" s="37" t="s">
        <v>61</v>
      </c>
      <c r="B13" s="45"/>
      <c r="C13" s="46"/>
      <c r="D13" s="46"/>
      <c r="E13" s="48" t="s">
        <v>671</v>
      </c>
      <c r="F13" s="46"/>
      <c r="G13" s="46"/>
      <c r="H13" s="46"/>
      <c r="I13" s="46"/>
      <c r="J13" s="47"/>
    </row>
    <row r="14">
      <c r="A14" s="37" t="s">
        <v>61</v>
      </c>
      <c r="B14" s="45"/>
      <c r="C14" s="46"/>
      <c r="D14" s="46"/>
      <c r="E14" s="48" t="s">
        <v>672</v>
      </c>
      <c r="F14" s="46"/>
      <c r="G14" s="46"/>
      <c r="H14" s="46"/>
      <c r="I14" s="46"/>
      <c r="J14" s="47"/>
    </row>
    <row r="15" ht="120">
      <c r="A15" s="37" t="s">
        <v>69</v>
      </c>
      <c r="B15" s="45"/>
      <c r="C15" s="46"/>
      <c r="D15" s="46"/>
      <c r="E15" s="39" t="s">
        <v>118</v>
      </c>
      <c r="F15" s="46"/>
      <c r="G15" s="46"/>
      <c r="H15" s="46"/>
      <c r="I15" s="46"/>
      <c r="J15" s="47"/>
    </row>
    <row r="16">
      <c r="A16" s="37" t="s">
        <v>53</v>
      </c>
      <c r="B16" s="37">
        <v>2</v>
      </c>
      <c r="C16" s="38" t="s">
        <v>673</v>
      </c>
      <c r="D16" s="37" t="s">
        <v>55</v>
      </c>
      <c r="E16" s="39" t="s">
        <v>674</v>
      </c>
      <c r="F16" s="40" t="s">
        <v>131</v>
      </c>
      <c r="G16" s="41">
        <v>2</v>
      </c>
      <c r="H16" s="42">
        <v>0</v>
      </c>
      <c r="I16" s="43">
        <f>ROUND(G16*H16,P4)</f>
        <v>0</v>
      </c>
      <c r="J16" s="40" t="s">
        <v>58</v>
      </c>
      <c r="O16" s="44">
        <f>I16*0.21</f>
        <v>0</v>
      </c>
      <c r="P16">
        <v>3</v>
      </c>
    </row>
    <row r="17" ht="30">
      <c r="A17" s="37" t="s">
        <v>59</v>
      </c>
      <c r="B17" s="45"/>
      <c r="C17" s="46"/>
      <c r="D17" s="46"/>
      <c r="E17" s="39" t="s">
        <v>675</v>
      </c>
      <c r="F17" s="46"/>
      <c r="G17" s="46"/>
      <c r="H17" s="46"/>
      <c r="I17" s="46"/>
      <c r="J17" s="47"/>
    </row>
    <row r="18" ht="120">
      <c r="A18" s="37" t="s">
        <v>69</v>
      </c>
      <c r="B18" s="45"/>
      <c r="C18" s="46"/>
      <c r="D18" s="46"/>
      <c r="E18" s="39" t="s">
        <v>170</v>
      </c>
      <c r="F18" s="46"/>
      <c r="G18" s="46"/>
      <c r="H18" s="46"/>
      <c r="I18" s="46"/>
      <c r="J18" s="47"/>
    </row>
    <row r="19">
      <c r="A19" s="37" t="s">
        <v>53</v>
      </c>
      <c r="B19" s="37">
        <v>3</v>
      </c>
      <c r="C19" s="38" t="s">
        <v>676</v>
      </c>
      <c r="D19" s="37" t="s">
        <v>55</v>
      </c>
      <c r="E19" s="39" t="s">
        <v>677</v>
      </c>
      <c r="F19" s="40" t="s">
        <v>131</v>
      </c>
      <c r="G19" s="41">
        <v>268</v>
      </c>
      <c r="H19" s="42">
        <v>0</v>
      </c>
      <c r="I19" s="43">
        <f>ROUND(G19*H19,P4)</f>
        <v>0</v>
      </c>
      <c r="J19" s="40" t="s">
        <v>58</v>
      </c>
      <c r="O19" s="44">
        <f>I19*0.21</f>
        <v>0</v>
      </c>
      <c r="P19">
        <v>3</v>
      </c>
    </row>
    <row r="20" ht="30">
      <c r="A20" s="37" t="s">
        <v>59</v>
      </c>
      <c r="B20" s="45"/>
      <c r="C20" s="46"/>
      <c r="D20" s="46"/>
      <c r="E20" s="39" t="s">
        <v>675</v>
      </c>
      <c r="F20" s="46"/>
      <c r="G20" s="46"/>
      <c r="H20" s="46"/>
      <c r="I20" s="46"/>
      <c r="J20" s="47"/>
    </row>
    <row r="21">
      <c r="A21" s="37" t="s">
        <v>61</v>
      </c>
      <c r="B21" s="45"/>
      <c r="C21" s="46"/>
      <c r="D21" s="46"/>
      <c r="E21" s="48" t="s">
        <v>678</v>
      </c>
      <c r="F21" s="46"/>
      <c r="G21" s="46"/>
      <c r="H21" s="46"/>
      <c r="I21" s="46"/>
      <c r="J21" s="47"/>
    </row>
    <row r="22" ht="120">
      <c r="A22" s="37" t="s">
        <v>69</v>
      </c>
      <c r="B22" s="45"/>
      <c r="C22" s="46"/>
      <c r="D22" s="46"/>
      <c r="E22" s="39" t="s">
        <v>170</v>
      </c>
      <c r="F22" s="46"/>
      <c r="G22" s="46"/>
      <c r="H22" s="46"/>
      <c r="I22" s="46"/>
      <c r="J22" s="47"/>
    </row>
    <row r="23">
      <c r="A23" s="37" t="s">
        <v>53</v>
      </c>
      <c r="B23" s="37">
        <v>4</v>
      </c>
      <c r="C23" s="38" t="s">
        <v>679</v>
      </c>
      <c r="D23" s="37" t="s">
        <v>55</v>
      </c>
      <c r="E23" s="39" t="s">
        <v>680</v>
      </c>
      <c r="F23" s="40" t="s">
        <v>103</v>
      </c>
      <c r="G23" s="41">
        <v>540.47400000000005</v>
      </c>
      <c r="H23" s="42">
        <v>0</v>
      </c>
      <c r="I23" s="43">
        <f>ROUND(G23*H23,P4)</f>
        <v>0</v>
      </c>
      <c r="J23" s="40" t="s">
        <v>58</v>
      </c>
      <c r="O23" s="44">
        <f>I23*0.21</f>
        <v>0</v>
      </c>
      <c r="P23">
        <v>3</v>
      </c>
    </row>
    <row r="24">
      <c r="A24" s="37" t="s">
        <v>59</v>
      </c>
      <c r="B24" s="45"/>
      <c r="C24" s="46"/>
      <c r="D24" s="46"/>
      <c r="E24" s="39" t="s">
        <v>681</v>
      </c>
      <c r="F24" s="46"/>
      <c r="G24" s="46"/>
      <c r="H24" s="46"/>
      <c r="I24" s="46"/>
      <c r="J24" s="47"/>
    </row>
    <row r="25">
      <c r="A25" s="37" t="s">
        <v>61</v>
      </c>
      <c r="B25" s="45"/>
      <c r="C25" s="46"/>
      <c r="D25" s="46"/>
      <c r="E25" s="48" t="s">
        <v>682</v>
      </c>
      <c r="F25" s="46"/>
      <c r="G25" s="46"/>
      <c r="H25" s="46"/>
      <c r="I25" s="46"/>
      <c r="J25" s="47"/>
    </row>
    <row r="26">
      <c r="A26" s="37" t="s">
        <v>61</v>
      </c>
      <c r="B26" s="45"/>
      <c r="C26" s="46"/>
      <c r="D26" s="46"/>
      <c r="E26" s="48" t="s">
        <v>683</v>
      </c>
      <c r="F26" s="46"/>
      <c r="G26" s="46"/>
      <c r="H26" s="46"/>
      <c r="I26" s="46"/>
      <c r="J26" s="47"/>
    </row>
    <row r="27">
      <c r="A27" s="37" t="s">
        <v>61</v>
      </c>
      <c r="B27" s="45"/>
      <c r="C27" s="46"/>
      <c r="D27" s="46"/>
      <c r="E27" s="48" t="s">
        <v>684</v>
      </c>
      <c r="F27" s="46"/>
      <c r="G27" s="46"/>
      <c r="H27" s="46"/>
      <c r="I27" s="46"/>
      <c r="J27" s="47"/>
    </row>
    <row r="28">
      <c r="A28" s="37" t="s">
        <v>61</v>
      </c>
      <c r="B28" s="45"/>
      <c r="C28" s="46"/>
      <c r="D28" s="46"/>
      <c r="E28" s="48" t="s">
        <v>685</v>
      </c>
      <c r="F28" s="46"/>
      <c r="G28" s="46"/>
      <c r="H28" s="46"/>
      <c r="I28" s="46"/>
      <c r="J28" s="47"/>
    </row>
    <row r="29">
      <c r="A29" s="37" t="s">
        <v>61</v>
      </c>
      <c r="B29" s="45"/>
      <c r="C29" s="46"/>
      <c r="D29" s="46"/>
      <c r="E29" s="48" t="s">
        <v>686</v>
      </c>
      <c r="F29" s="46"/>
      <c r="G29" s="46"/>
      <c r="H29" s="46"/>
      <c r="I29" s="46"/>
      <c r="J29" s="47"/>
    </row>
    <row r="30">
      <c r="A30" s="37" t="s">
        <v>61</v>
      </c>
      <c r="B30" s="45"/>
      <c r="C30" s="46"/>
      <c r="D30" s="46"/>
      <c r="E30" s="48" t="s">
        <v>687</v>
      </c>
      <c r="F30" s="46"/>
      <c r="G30" s="46"/>
      <c r="H30" s="46"/>
      <c r="I30" s="46"/>
      <c r="J30" s="47"/>
    </row>
    <row r="31">
      <c r="A31" s="37" t="s">
        <v>61</v>
      </c>
      <c r="B31" s="45"/>
      <c r="C31" s="46"/>
      <c r="D31" s="46"/>
      <c r="E31" s="48" t="s">
        <v>688</v>
      </c>
      <c r="F31" s="46"/>
      <c r="G31" s="46"/>
      <c r="H31" s="46"/>
      <c r="I31" s="46"/>
      <c r="J31" s="47"/>
    </row>
    <row r="32">
      <c r="A32" s="37" t="s">
        <v>61</v>
      </c>
      <c r="B32" s="45"/>
      <c r="C32" s="46"/>
      <c r="D32" s="46"/>
      <c r="E32" s="48" t="s">
        <v>689</v>
      </c>
      <c r="F32" s="46"/>
      <c r="G32" s="46"/>
      <c r="H32" s="46"/>
      <c r="I32" s="46"/>
      <c r="J32" s="47"/>
    </row>
    <row r="33" ht="30">
      <c r="A33" s="37" t="s">
        <v>61</v>
      </c>
      <c r="B33" s="45"/>
      <c r="C33" s="46"/>
      <c r="D33" s="46"/>
      <c r="E33" s="48" t="s">
        <v>690</v>
      </c>
      <c r="F33" s="46"/>
      <c r="G33" s="46"/>
      <c r="H33" s="46"/>
      <c r="I33" s="46"/>
      <c r="J33" s="47"/>
    </row>
    <row r="34" ht="30">
      <c r="A34" s="37" t="s">
        <v>61</v>
      </c>
      <c r="B34" s="45"/>
      <c r="C34" s="46"/>
      <c r="D34" s="46"/>
      <c r="E34" s="48" t="s">
        <v>691</v>
      </c>
      <c r="F34" s="46"/>
      <c r="G34" s="46"/>
      <c r="H34" s="46"/>
      <c r="I34" s="46"/>
      <c r="J34" s="47"/>
    </row>
    <row r="35" ht="30">
      <c r="A35" s="37" t="s">
        <v>61</v>
      </c>
      <c r="B35" s="45"/>
      <c r="C35" s="46"/>
      <c r="D35" s="46"/>
      <c r="E35" s="48" t="s">
        <v>692</v>
      </c>
      <c r="F35" s="46"/>
      <c r="G35" s="46"/>
      <c r="H35" s="46"/>
      <c r="I35" s="46"/>
      <c r="J35" s="47"/>
    </row>
    <row r="36">
      <c r="A36" s="37" t="s">
        <v>61</v>
      </c>
      <c r="B36" s="45"/>
      <c r="C36" s="46"/>
      <c r="D36" s="46"/>
      <c r="E36" s="48" t="s">
        <v>693</v>
      </c>
      <c r="F36" s="46"/>
      <c r="G36" s="46"/>
      <c r="H36" s="46"/>
      <c r="I36" s="46"/>
      <c r="J36" s="47"/>
    </row>
    <row r="37">
      <c r="A37" s="37" t="s">
        <v>61</v>
      </c>
      <c r="B37" s="45"/>
      <c r="C37" s="46"/>
      <c r="D37" s="46"/>
      <c r="E37" s="48" t="s">
        <v>694</v>
      </c>
      <c r="F37" s="46"/>
      <c r="G37" s="46"/>
      <c r="H37" s="46"/>
      <c r="I37" s="46"/>
      <c r="J37" s="47"/>
    </row>
    <row r="38">
      <c r="A38" s="37" t="s">
        <v>61</v>
      </c>
      <c r="B38" s="45"/>
      <c r="C38" s="46"/>
      <c r="D38" s="46"/>
      <c r="E38" s="48" t="s">
        <v>695</v>
      </c>
      <c r="F38" s="46"/>
      <c r="G38" s="46"/>
      <c r="H38" s="46"/>
      <c r="I38" s="46"/>
      <c r="J38" s="47"/>
    </row>
    <row r="39" ht="409.5">
      <c r="A39" s="37" t="s">
        <v>69</v>
      </c>
      <c r="B39" s="45"/>
      <c r="C39" s="46"/>
      <c r="D39" s="46"/>
      <c r="E39" s="39" t="s">
        <v>188</v>
      </c>
      <c r="F39" s="46"/>
      <c r="G39" s="46"/>
      <c r="H39" s="46"/>
      <c r="I39" s="46"/>
      <c r="J39" s="47"/>
    </row>
    <row r="40">
      <c r="A40" s="37" t="s">
        <v>53</v>
      </c>
      <c r="B40" s="37">
        <v>5</v>
      </c>
      <c r="C40" s="38" t="s">
        <v>696</v>
      </c>
      <c r="D40" s="37" t="s">
        <v>55</v>
      </c>
      <c r="E40" s="39" t="s">
        <v>697</v>
      </c>
      <c r="F40" s="40" t="s">
        <v>103</v>
      </c>
      <c r="G40" s="41">
        <v>135.119</v>
      </c>
      <c r="H40" s="42">
        <v>0</v>
      </c>
      <c r="I40" s="43">
        <f>ROUND(G40*H40,P4)</f>
        <v>0</v>
      </c>
      <c r="J40" s="40" t="s">
        <v>58</v>
      </c>
      <c r="O40" s="44">
        <f>I40*0.21</f>
        <v>0</v>
      </c>
      <c r="P40">
        <v>3</v>
      </c>
    </row>
    <row r="41">
      <c r="A41" s="37" t="s">
        <v>59</v>
      </c>
      <c r="B41" s="45"/>
      <c r="C41" s="46"/>
      <c r="D41" s="46"/>
      <c r="E41" s="39" t="s">
        <v>681</v>
      </c>
      <c r="F41" s="46"/>
      <c r="G41" s="46"/>
      <c r="H41" s="46"/>
      <c r="I41" s="46"/>
      <c r="J41" s="47"/>
    </row>
    <row r="42">
      <c r="A42" s="37" t="s">
        <v>61</v>
      </c>
      <c r="B42" s="45"/>
      <c r="C42" s="46"/>
      <c r="D42" s="46"/>
      <c r="E42" s="48" t="s">
        <v>682</v>
      </c>
      <c r="F42" s="46"/>
      <c r="G42" s="46"/>
      <c r="H42" s="46"/>
      <c r="I42" s="46"/>
      <c r="J42" s="47"/>
    </row>
    <row r="43">
      <c r="A43" s="37" t="s">
        <v>61</v>
      </c>
      <c r="B43" s="45"/>
      <c r="C43" s="46"/>
      <c r="D43" s="46"/>
      <c r="E43" s="48" t="s">
        <v>683</v>
      </c>
      <c r="F43" s="46"/>
      <c r="G43" s="46"/>
      <c r="H43" s="46"/>
      <c r="I43" s="46"/>
      <c r="J43" s="47"/>
    </row>
    <row r="44">
      <c r="A44" s="37" t="s">
        <v>61</v>
      </c>
      <c r="B44" s="45"/>
      <c r="C44" s="46"/>
      <c r="D44" s="46"/>
      <c r="E44" s="48" t="s">
        <v>684</v>
      </c>
      <c r="F44" s="46"/>
      <c r="G44" s="46"/>
      <c r="H44" s="46"/>
      <c r="I44" s="46"/>
      <c r="J44" s="47"/>
    </row>
    <row r="45">
      <c r="A45" s="37" t="s">
        <v>61</v>
      </c>
      <c r="B45" s="45"/>
      <c r="C45" s="46"/>
      <c r="D45" s="46"/>
      <c r="E45" s="48" t="s">
        <v>685</v>
      </c>
      <c r="F45" s="46"/>
      <c r="G45" s="46"/>
      <c r="H45" s="46"/>
      <c r="I45" s="46"/>
      <c r="J45" s="47"/>
    </row>
    <row r="46">
      <c r="A46" s="37" t="s">
        <v>61</v>
      </c>
      <c r="B46" s="45"/>
      <c r="C46" s="46"/>
      <c r="D46" s="46"/>
      <c r="E46" s="48" t="s">
        <v>686</v>
      </c>
      <c r="F46" s="46"/>
      <c r="G46" s="46"/>
      <c r="H46" s="46"/>
      <c r="I46" s="46"/>
      <c r="J46" s="47"/>
    </row>
    <row r="47">
      <c r="A47" s="37" t="s">
        <v>61</v>
      </c>
      <c r="B47" s="45"/>
      <c r="C47" s="46"/>
      <c r="D47" s="46"/>
      <c r="E47" s="48" t="s">
        <v>687</v>
      </c>
      <c r="F47" s="46"/>
      <c r="G47" s="46"/>
      <c r="H47" s="46"/>
      <c r="I47" s="46"/>
      <c r="J47" s="47"/>
    </row>
    <row r="48">
      <c r="A48" s="37" t="s">
        <v>61</v>
      </c>
      <c r="B48" s="45"/>
      <c r="C48" s="46"/>
      <c r="D48" s="46"/>
      <c r="E48" s="48" t="s">
        <v>688</v>
      </c>
      <c r="F48" s="46"/>
      <c r="G48" s="46"/>
      <c r="H48" s="46"/>
      <c r="I48" s="46"/>
      <c r="J48" s="47"/>
    </row>
    <row r="49">
      <c r="A49" s="37" t="s">
        <v>61</v>
      </c>
      <c r="B49" s="45"/>
      <c r="C49" s="46"/>
      <c r="D49" s="46"/>
      <c r="E49" s="48" t="s">
        <v>689</v>
      </c>
      <c r="F49" s="46"/>
      <c r="G49" s="46"/>
      <c r="H49" s="46"/>
      <c r="I49" s="46"/>
      <c r="J49" s="47"/>
    </row>
    <row r="50" ht="30">
      <c r="A50" s="37" t="s">
        <v>61</v>
      </c>
      <c r="B50" s="45"/>
      <c r="C50" s="46"/>
      <c r="D50" s="46"/>
      <c r="E50" s="48" t="s">
        <v>690</v>
      </c>
      <c r="F50" s="46"/>
      <c r="G50" s="46"/>
      <c r="H50" s="46"/>
      <c r="I50" s="46"/>
      <c r="J50" s="47"/>
    </row>
    <row r="51" ht="30">
      <c r="A51" s="37" t="s">
        <v>61</v>
      </c>
      <c r="B51" s="45"/>
      <c r="C51" s="46"/>
      <c r="D51" s="46"/>
      <c r="E51" s="48" t="s">
        <v>691</v>
      </c>
      <c r="F51" s="46"/>
      <c r="G51" s="46"/>
      <c r="H51" s="46"/>
      <c r="I51" s="46"/>
      <c r="J51" s="47"/>
    </row>
    <row r="52" ht="30">
      <c r="A52" s="37" t="s">
        <v>61</v>
      </c>
      <c r="B52" s="45"/>
      <c r="C52" s="46"/>
      <c r="D52" s="46"/>
      <c r="E52" s="48" t="s">
        <v>692</v>
      </c>
      <c r="F52" s="46"/>
      <c r="G52" s="46"/>
      <c r="H52" s="46"/>
      <c r="I52" s="46"/>
      <c r="J52" s="47"/>
    </row>
    <row r="53">
      <c r="A53" s="37" t="s">
        <v>61</v>
      </c>
      <c r="B53" s="45"/>
      <c r="C53" s="46"/>
      <c r="D53" s="46"/>
      <c r="E53" s="48" t="s">
        <v>693</v>
      </c>
      <c r="F53" s="46"/>
      <c r="G53" s="46"/>
      <c r="H53" s="46"/>
      <c r="I53" s="46"/>
      <c r="J53" s="47"/>
    </row>
    <row r="54">
      <c r="A54" s="37" t="s">
        <v>61</v>
      </c>
      <c r="B54" s="45"/>
      <c r="C54" s="46"/>
      <c r="D54" s="46"/>
      <c r="E54" s="48" t="s">
        <v>694</v>
      </c>
      <c r="F54" s="46"/>
      <c r="G54" s="46"/>
      <c r="H54" s="46"/>
      <c r="I54" s="46"/>
      <c r="J54" s="47"/>
    </row>
    <row r="55">
      <c r="A55" s="37" t="s">
        <v>61</v>
      </c>
      <c r="B55" s="45"/>
      <c r="C55" s="46"/>
      <c r="D55" s="46"/>
      <c r="E55" s="48" t="s">
        <v>698</v>
      </c>
      <c r="F55" s="46"/>
      <c r="G55" s="46"/>
      <c r="H55" s="46"/>
      <c r="I55" s="46"/>
      <c r="J55" s="47"/>
    </row>
    <row r="56" ht="409.5">
      <c r="A56" s="37" t="s">
        <v>69</v>
      </c>
      <c r="B56" s="45"/>
      <c r="C56" s="46"/>
      <c r="D56" s="46"/>
      <c r="E56" s="39" t="s">
        <v>188</v>
      </c>
      <c r="F56" s="46"/>
      <c r="G56" s="46"/>
      <c r="H56" s="46"/>
      <c r="I56" s="46"/>
      <c r="J56" s="47"/>
    </row>
    <row r="57">
      <c r="A57" s="37" t="s">
        <v>53</v>
      </c>
      <c r="B57" s="37">
        <v>6</v>
      </c>
      <c r="C57" s="38" t="s">
        <v>699</v>
      </c>
      <c r="D57" s="37" t="s">
        <v>55</v>
      </c>
      <c r="E57" s="39" t="s">
        <v>700</v>
      </c>
      <c r="F57" s="40" t="s">
        <v>103</v>
      </c>
      <c r="G57" s="41">
        <v>675.59299999999996</v>
      </c>
      <c r="H57" s="42">
        <v>0</v>
      </c>
      <c r="I57" s="43">
        <f>ROUND(G57*H57,P4)</f>
        <v>0</v>
      </c>
      <c r="J57" s="40" t="s">
        <v>58</v>
      </c>
      <c r="O57" s="44">
        <f>I57*0.21</f>
        <v>0</v>
      </c>
      <c r="P57">
        <v>3</v>
      </c>
    </row>
    <row r="58">
      <c r="A58" s="37" t="s">
        <v>59</v>
      </c>
      <c r="B58" s="45"/>
      <c r="C58" s="46"/>
      <c r="D58" s="46"/>
      <c r="E58" s="39" t="s">
        <v>701</v>
      </c>
      <c r="F58" s="46"/>
      <c r="G58" s="46"/>
      <c r="H58" s="46"/>
      <c r="I58" s="46"/>
      <c r="J58" s="47"/>
    </row>
    <row r="59">
      <c r="A59" s="37" t="s">
        <v>61</v>
      </c>
      <c r="B59" s="45"/>
      <c r="C59" s="46"/>
      <c r="D59" s="46"/>
      <c r="E59" s="48" t="s">
        <v>702</v>
      </c>
      <c r="F59" s="46"/>
      <c r="G59" s="46"/>
      <c r="H59" s="46"/>
      <c r="I59" s="46"/>
      <c r="J59" s="47"/>
    </row>
    <row r="60" ht="270">
      <c r="A60" s="37" t="s">
        <v>69</v>
      </c>
      <c r="B60" s="45"/>
      <c r="C60" s="46"/>
      <c r="D60" s="46"/>
      <c r="E60" s="39" t="s">
        <v>703</v>
      </c>
      <c r="F60" s="46"/>
      <c r="G60" s="46"/>
      <c r="H60" s="46"/>
      <c r="I60" s="46"/>
      <c r="J60" s="47"/>
    </row>
    <row r="61">
      <c r="A61" s="37" t="s">
        <v>53</v>
      </c>
      <c r="B61" s="37">
        <v>7</v>
      </c>
      <c r="C61" s="38" t="s">
        <v>212</v>
      </c>
      <c r="D61" s="37" t="s">
        <v>55</v>
      </c>
      <c r="E61" s="39" t="s">
        <v>213</v>
      </c>
      <c r="F61" s="40" t="s">
        <v>103</v>
      </c>
      <c r="G61" s="41">
        <v>269.50799999999998</v>
      </c>
      <c r="H61" s="42">
        <v>0</v>
      </c>
      <c r="I61" s="43">
        <f>ROUND(G61*H61,P4)</f>
        <v>0</v>
      </c>
      <c r="J61" s="40" t="s">
        <v>58</v>
      </c>
      <c r="O61" s="44">
        <f>I61*0.21</f>
        <v>0</v>
      </c>
      <c r="P61">
        <v>3</v>
      </c>
    </row>
    <row r="62">
      <c r="A62" s="37" t="s">
        <v>59</v>
      </c>
      <c r="B62" s="45"/>
      <c r="C62" s="46"/>
      <c r="D62" s="46"/>
      <c r="E62" s="39" t="s">
        <v>704</v>
      </c>
      <c r="F62" s="46"/>
      <c r="G62" s="46"/>
      <c r="H62" s="46"/>
      <c r="I62" s="46"/>
      <c r="J62" s="47"/>
    </row>
    <row r="63">
      <c r="A63" s="37" t="s">
        <v>61</v>
      </c>
      <c r="B63" s="45"/>
      <c r="C63" s="46"/>
      <c r="D63" s="46"/>
      <c r="E63" s="48" t="s">
        <v>705</v>
      </c>
      <c r="F63" s="46"/>
      <c r="G63" s="46"/>
      <c r="H63" s="46"/>
      <c r="I63" s="46"/>
      <c r="J63" s="47"/>
    </row>
    <row r="64">
      <c r="A64" s="37" t="s">
        <v>61</v>
      </c>
      <c r="B64" s="45"/>
      <c r="C64" s="46"/>
      <c r="D64" s="46"/>
      <c r="E64" s="48" t="s">
        <v>706</v>
      </c>
      <c r="F64" s="46"/>
      <c r="G64" s="46"/>
      <c r="H64" s="46"/>
      <c r="I64" s="46"/>
      <c r="J64" s="47"/>
    </row>
    <row r="65">
      <c r="A65" s="37" t="s">
        <v>61</v>
      </c>
      <c r="B65" s="45"/>
      <c r="C65" s="46"/>
      <c r="D65" s="46"/>
      <c r="E65" s="48" t="s">
        <v>707</v>
      </c>
      <c r="F65" s="46"/>
      <c r="G65" s="46"/>
      <c r="H65" s="46"/>
      <c r="I65" s="46"/>
      <c r="J65" s="47"/>
    </row>
    <row r="66">
      <c r="A66" s="37" t="s">
        <v>61</v>
      </c>
      <c r="B66" s="45"/>
      <c r="C66" s="46"/>
      <c r="D66" s="46"/>
      <c r="E66" s="48" t="s">
        <v>708</v>
      </c>
      <c r="F66" s="46"/>
      <c r="G66" s="46"/>
      <c r="H66" s="46"/>
      <c r="I66" s="46"/>
      <c r="J66" s="47"/>
    </row>
    <row r="67" ht="30">
      <c r="A67" s="37" t="s">
        <v>61</v>
      </c>
      <c r="B67" s="45"/>
      <c r="C67" s="46"/>
      <c r="D67" s="46"/>
      <c r="E67" s="48" t="s">
        <v>709</v>
      </c>
      <c r="F67" s="46"/>
      <c r="G67" s="46"/>
      <c r="H67" s="46"/>
      <c r="I67" s="46"/>
      <c r="J67" s="47"/>
    </row>
    <row r="68" ht="30">
      <c r="A68" s="37" t="s">
        <v>61</v>
      </c>
      <c r="B68" s="45"/>
      <c r="C68" s="46"/>
      <c r="D68" s="46"/>
      <c r="E68" s="48" t="s">
        <v>710</v>
      </c>
      <c r="F68" s="46"/>
      <c r="G68" s="46"/>
      <c r="H68" s="46"/>
      <c r="I68" s="46"/>
      <c r="J68" s="47"/>
    </row>
    <row r="69">
      <c r="A69" s="37" t="s">
        <v>61</v>
      </c>
      <c r="B69" s="45"/>
      <c r="C69" s="46"/>
      <c r="D69" s="46"/>
      <c r="E69" s="48" t="s">
        <v>711</v>
      </c>
      <c r="F69" s="46"/>
      <c r="G69" s="46"/>
      <c r="H69" s="46"/>
      <c r="I69" s="46"/>
      <c r="J69" s="47"/>
    </row>
    <row r="70">
      <c r="A70" s="37" t="s">
        <v>61</v>
      </c>
      <c r="B70" s="45"/>
      <c r="C70" s="46"/>
      <c r="D70" s="46"/>
      <c r="E70" s="48" t="s">
        <v>712</v>
      </c>
      <c r="F70" s="46"/>
      <c r="G70" s="46"/>
      <c r="H70" s="46"/>
      <c r="I70" s="46"/>
      <c r="J70" s="47"/>
    </row>
    <row r="71" ht="330">
      <c r="A71" s="37" t="s">
        <v>69</v>
      </c>
      <c r="B71" s="45"/>
      <c r="C71" s="46"/>
      <c r="D71" s="46"/>
      <c r="E71" s="39" t="s">
        <v>219</v>
      </c>
      <c r="F71" s="46"/>
      <c r="G71" s="46"/>
      <c r="H71" s="46"/>
      <c r="I71" s="46"/>
      <c r="J71" s="47"/>
    </row>
    <row r="72">
      <c r="A72" s="37" t="s">
        <v>53</v>
      </c>
      <c r="B72" s="37">
        <v>8</v>
      </c>
      <c r="C72" s="38" t="s">
        <v>220</v>
      </c>
      <c r="D72" s="37" t="s">
        <v>55</v>
      </c>
      <c r="E72" s="39" t="s">
        <v>221</v>
      </c>
      <c r="F72" s="40" t="s">
        <v>103</v>
      </c>
      <c r="G72" s="41">
        <v>154.21600000000001</v>
      </c>
      <c r="H72" s="42">
        <v>0</v>
      </c>
      <c r="I72" s="43">
        <f>ROUND(G72*H72,P4)</f>
        <v>0</v>
      </c>
      <c r="J72" s="40" t="s">
        <v>58</v>
      </c>
      <c r="O72" s="44">
        <f>I72*0.21</f>
        <v>0</v>
      </c>
      <c r="P72">
        <v>3</v>
      </c>
    </row>
    <row r="73">
      <c r="A73" s="37" t="s">
        <v>59</v>
      </c>
      <c r="B73" s="45"/>
      <c r="C73" s="46"/>
      <c r="D73" s="46"/>
      <c r="E73" s="39" t="s">
        <v>713</v>
      </c>
      <c r="F73" s="46"/>
      <c r="G73" s="46"/>
      <c r="H73" s="46"/>
      <c r="I73" s="46"/>
      <c r="J73" s="47"/>
    </row>
    <row r="74" ht="45">
      <c r="A74" s="37" t="s">
        <v>61</v>
      </c>
      <c r="B74" s="45"/>
      <c r="C74" s="46"/>
      <c r="D74" s="46"/>
      <c r="E74" s="48" t="s">
        <v>714</v>
      </c>
      <c r="F74" s="46"/>
      <c r="G74" s="46"/>
      <c r="H74" s="46"/>
      <c r="I74" s="46"/>
      <c r="J74" s="47"/>
    </row>
    <row r="75" ht="409.5">
      <c r="A75" s="37" t="s">
        <v>69</v>
      </c>
      <c r="B75" s="45"/>
      <c r="C75" s="46"/>
      <c r="D75" s="46"/>
      <c r="E75" s="39" t="s">
        <v>225</v>
      </c>
      <c r="F75" s="46"/>
      <c r="G75" s="46"/>
      <c r="H75" s="46"/>
      <c r="I75" s="46"/>
      <c r="J75" s="47"/>
    </row>
    <row r="76">
      <c r="A76" s="37" t="s">
        <v>53</v>
      </c>
      <c r="B76" s="37">
        <v>9</v>
      </c>
      <c r="C76" s="38" t="s">
        <v>715</v>
      </c>
      <c r="D76" s="37" t="s">
        <v>55</v>
      </c>
      <c r="E76" s="39" t="s">
        <v>716</v>
      </c>
      <c r="F76" s="40" t="s">
        <v>96</v>
      </c>
      <c r="G76" s="41">
        <v>20</v>
      </c>
      <c r="H76" s="42">
        <v>0</v>
      </c>
      <c r="I76" s="43">
        <f>ROUND(G76*H76,P4)</f>
        <v>0</v>
      </c>
      <c r="J76" s="40" t="s">
        <v>58</v>
      </c>
      <c r="O76" s="44">
        <f>I76*0.21</f>
        <v>0</v>
      </c>
      <c r="P76">
        <v>3</v>
      </c>
    </row>
    <row r="77">
      <c r="A77" s="37" t="s">
        <v>59</v>
      </c>
      <c r="B77" s="45"/>
      <c r="C77" s="46"/>
      <c r="D77" s="46"/>
      <c r="E77" s="39" t="s">
        <v>717</v>
      </c>
      <c r="F77" s="46"/>
      <c r="G77" s="46"/>
      <c r="H77" s="46"/>
      <c r="I77" s="46"/>
      <c r="J77" s="47"/>
    </row>
    <row r="78" ht="60">
      <c r="A78" s="37" t="s">
        <v>69</v>
      </c>
      <c r="B78" s="45"/>
      <c r="C78" s="46"/>
      <c r="D78" s="46"/>
      <c r="E78" s="39" t="s">
        <v>235</v>
      </c>
      <c r="F78" s="46"/>
      <c r="G78" s="46"/>
      <c r="H78" s="46"/>
      <c r="I78" s="46"/>
      <c r="J78" s="47"/>
    </row>
    <row r="79">
      <c r="A79" s="37" t="s">
        <v>53</v>
      </c>
      <c r="B79" s="37">
        <v>10</v>
      </c>
      <c r="C79" s="38" t="s">
        <v>718</v>
      </c>
      <c r="D79" s="37" t="s">
        <v>55</v>
      </c>
      <c r="E79" s="39" t="s">
        <v>719</v>
      </c>
      <c r="F79" s="40" t="s">
        <v>96</v>
      </c>
      <c r="G79" s="41">
        <v>20</v>
      </c>
      <c r="H79" s="42">
        <v>0</v>
      </c>
      <c r="I79" s="43">
        <f>ROUND(G79*H79,P4)</f>
        <v>0</v>
      </c>
      <c r="J79" s="40" t="s">
        <v>58</v>
      </c>
      <c r="O79" s="44">
        <f>I79*0.21</f>
        <v>0</v>
      </c>
      <c r="P79">
        <v>3</v>
      </c>
    </row>
    <row r="80">
      <c r="A80" s="37" t="s">
        <v>59</v>
      </c>
      <c r="B80" s="45"/>
      <c r="C80" s="46"/>
      <c r="D80" s="46"/>
      <c r="E80" s="49" t="s">
        <v>55</v>
      </c>
      <c r="F80" s="46"/>
      <c r="G80" s="46"/>
      <c r="H80" s="46"/>
      <c r="I80" s="46"/>
      <c r="J80" s="47"/>
    </row>
    <row r="81" ht="75">
      <c r="A81" s="37" t="s">
        <v>69</v>
      </c>
      <c r="B81" s="45"/>
      <c r="C81" s="46"/>
      <c r="D81" s="46"/>
      <c r="E81" s="39" t="s">
        <v>720</v>
      </c>
      <c r="F81" s="46"/>
      <c r="G81" s="46"/>
      <c r="H81" s="46"/>
      <c r="I81" s="46"/>
      <c r="J81" s="47"/>
    </row>
    <row r="82">
      <c r="A82" s="31" t="s">
        <v>50</v>
      </c>
      <c r="B82" s="32"/>
      <c r="C82" s="33" t="s">
        <v>274</v>
      </c>
      <c r="D82" s="34"/>
      <c r="E82" s="31" t="s">
        <v>275</v>
      </c>
      <c r="F82" s="34"/>
      <c r="G82" s="34"/>
      <c r="H82" s="34"/>
      <c r="I82" s="35">
        <f>SUMIFS(I83:I86,A83:A86,"P")</f>
        <v>0</v>
      </c>
      <c r="J82" s="36"/>
    </row>
    <row r="83">
      <c r="A83" s="37" t="s">
        <v>53</v>
      </c>
      <c r="B83" s="37">
        <v>11</v>
      </c>
      <c r="C83" s="38" t="s">
        <v>284</v>
      </c>
      <c r="D83" s="37" t="s">
        <v>55</v>
      </c>
      <c r="E83" s="39" t="s">
        <v>285</v>
      </c>
      <c r="F83" s="40" t="s">
        <v>103</v>
      </c>
      <c r="G83" s="41">
        <v>42.57</v>
      </c>
      <c r="H83" s="42">
        <v>0</v>
      </c>
      <c r="I83" s="43">
        <f>ROUND(G83*H83,P4)</f>
        <v>0</v>
      </c>
      <c r="J83" s="40" t="s">
        <v>58</v>
      </c>
      <c r="O83" s="44">
        <f>I83*0.21</f>
        <v>0</v>
      </c>
      <c r="P83">
        <v>3</v>
      </c>
    </row>
    <row r="84">
      <c r="A84" s="37" t="s">
        <v>59</v>
      </c>
      <c r="B84" s="45"/>
      <c r="C84" s="46"/>
      <c r="D84" s="46"/>
      <c r="E84" s="39" t="s">
        <v>721</v>
      </c>
      <c r="F84" s="46"/>
      <c r="G84" s="46"/>
      <c r="H84" s="46"/>
      <c r="I84" s="46"/>
      <c r="J84" s="47"/>
    </row>
    <row r="85">
      <c r="A85" s="37" t="s">
        <v>61</v>
      </c>
      <c r="B85" s="45"/>
      <c r="C85" s="46"/>
      <c r="D85" s="46"/>
      <c r="E85" s="48" t="s">
        <v>722</v>
      </c>
      <c r="F85" s="46"/>
      <c r="G85" s="46"/>
      <c r="H85" s="46"/>
      <c r="I85" s="46"/>
      <c r="J85" s="47"/>
    </row>
    <row r="86" ht="105">
      <c r="A86" s="37" t="s">
        <v>69</v>
      </c>
      <c r="B86" s="45"/>
      <c r="C86" s="46"/>
      <c r="D86" s="46"/>
      <c r="E86" s="39" t="s">
        <v>290</v>
      </c>
      <c r="F86" s="46"/>
      <c r="G86" s="46"/>
      <c r="H86" s="46"/>
      <c r="I86" s="46"/>
      <c r="J86" s="47"/>
    </row>
    <row r="87">
      <c r="A87" s="31" t="s">
        <v>50</v>
      </c>
      <c r="B87" s="32"/>
      <c r="C87" s="33" t="s">
        <v>297</v>
      </c>
      <c r="D87" s="34"/>
      <c r="E87" s="31" t="s">
        <v>298</v>
      </c>
      <c r="F87" s="34"/>
      <c r="G87" s="34"/>
      <c r="H87" s="34"/>
      <c r="I87" s="35">
        <f>SUMIFS(I88:I102,A88:A102,"P")</f>
        <v>0</v>
      </c>
      <c r="J87" s="36"/>
    </row>
    <row r="88">
      <c r="A88" s="37" t="s">
        <v>53</v>
      </c>
      <c r="B88" s="37">
        <v>12</v>
      </c>
      <c r="C88" s="38" t="s">
        <v>723</v>
      </c>
      <c r="D88" s="37" t="s">
        <v>55</v>
      </c>
      <c r="E88" s="39" t="s">
        <v>724</v>
      </c>
      <c r="F88" s="40" t="s">
        <v>103</v>
      </c>
      <c r="G88" s="41">
        <v>62.100000000000001</v>
      </c>
      <c r="H88" s="42">
        <v>0</v>
      </c>
      <c r="I88" s="43">
        <f>ROUND(G88*H88,P4)</f>
        <v>0</v>
      </c>
      <c r="J88" s="40" t="s">
        <v>58</v>
      </c>
      <c r="O88" s="44">
        <f>I88*0.21</f>
        <v>0</v>
      </c>
      <c r="P88">
        <v>3</v>
      </c>
    </row>
    <row r="89">
      <c r="A89" s="37" t="s">
        <v>59</v>
      </c>
      <c r="B89" s="45"/>
      <c r="C89" s="46"/>
      <c r="D89" s="46"/>
      <c r="E89" s="39" t="s">
        <v>725</v>
      </c>
      <c r="F89" s="46"/>
      <c r="G89" s="46"/>
      <c r="H89" s="46"/>
      <c r="I89" s="46"/>
      <c r="J89" s="47"/>
    </row>
    <row r="90">
      <c r="A90" s="37" t="s">
        <v>61</v>
      </c>
      <c r="B90" s="45"/>
      <c r="C90" s="46"/>
      <c r="D90" s="46"/>
      <c r="E90" s="48" t="s">
        <v>726</v>
      </c>
      <c r="F90" s="46"/>
      <c r="G90" s="46"/>
      <c r="H90" s="46"/>
      <c r="I90" s="46"/>
      <c r="J90" s="47"/>
    </row>
    <row r="91">
      <c r="A91" s="37" t="s">
        <v>61</v>
      </c>
      <c r="B91" s="45"/>
      <c r="C91" s="46"/>
      <c r="D91" s="46"/>
      <c r="E91" s="48" t="s">
        <v>727</v>
      </c>
      <c r="F91" s="46"/>
      <c r="G91" s="46"/>
      <c r="H91" s="46"/>
      <c r="I91" s="46"/>
      <c r="J91" s="47"/>
    </row>
    <row r="92">
      <c r="A92" s="37" t="s">
        <v>61</v>
      </c>
      <c r="B92" s="45"/>
      <c r="C92" s="46"/>
      <c r="D92" s="46"/>
      <c r="E92" s="48" t="s">
        <v>728</v>
      </c>
      <c r="F92" s="46"/>
      <c r="G92" s="46"/>
      <c r="H92" s="46"/>
      <c r="I92" s="46"/>
      <c r="J92" s="47"/>
    </row>
    <row r="93" ht="165">
      <c r="A93" s="37" t="s">
        <v>69</v>
      </c>
      <c r="B93" s="45"/>
      <c r="C93" s="46"/>
      <c r="D93" s="46"/>
      <c r="E93" s="39" t="s">
        <v>306</v>
      </c>
      <c r="F93" s="46"/>
      <c r="G93" s="46"/>
      <c r="H93" s="46"/>
      <c r="I93" s="46"/>
      <c r="J93" s="47"/>
    </row>
    <row r="94">
      <c r="A94" s="37" t="s">
        <v>53</v>
      </c>
      <c r="B94" s="37">
        <v>13</v>
      </c>
      <c r="C94" s="38" t="s">
        <v>729</v>
      </c>
      <c r="D94" s="37" t="s">
        <v>55</v>
      </c>
      <c r="E94" s="39" t="s">
        <v>730</v>
      </c>
      <c r="F94" s="40" t="s">
        <v>103</v>
      </c>
      <c r="G94" s="41">
        <v>93.239999999999995</v>
      </c>
      <c r="H94" s="42">
        <v>0</v>
      </c>
      <c r="I94" s="43">
        <f>ROUND(G94*H94,P4)</f>
        <v>0</v>
      </c>
      <c r="J94" s="40" t="s">
        <v>58</v>
      </c>
      <c r="O94" s="44">
        <f>I94*0.21</f>
        <v>0</v>
      </c>
      <c r="P94">
        <v>3</v>
      </c>
    </row>
    <row r="95" ht="30">
      <c r="A95" s="37" t="s">
        <v>59</v>
      </c>
      <c r="B95" s="45"/>
      <c r="C95" s="46"/>
      <c r="D95" s="46"/>
      <c r="E95" s="39" t="s">
        <v>731</v>
      </c>
      <c r="F95" s="46"/>
      <c r="G95" s="46"/>
      <c r="H95" s="46"/>
      <c r="I95" s="46"/>
      <c r="J95" s="47"/>
    </row>
    <row r="96">
      <c r="A96" s="37" t="s">
        <v>61</v>
      </c>
      <c r="B96" s="45"/>
      <c r="C96" s="46"/>
      <c r="D96" s="46"/>
      <c r="E96" s="48" t="s">
        <v>732</v>
      </c>
      <c r="F96" s="46"/>
      <c r="G96" s="46"/>
      <c r="H96" s="46"/>
      <c r="I96" s="46"/>
      <c r="J96" s="47"/>
    </row>
    <row r="97">
      <c r="A97" s="37" t="s">
        <v>61</v>
      </c>
      <c r="B97" s="45"/>
      <c r="C97" s="46"/>
      <c r="D97" s="46"/>
      <c r="E97" s="48" t="s">
        <v>733</v>
      </c>
      <c r="F97" s="46"/>
      <c r="G97" s="46"/>
      <c r="H97" s="46"/>
      <c r="I97" s="46"/>
      <c r="J97" s="47"/>
    </row>
    <row r="98">
      <c r="A98" s="37" t="s">
        <v>61</v>
      </c>
      <c r="B98" s="45"/>
      <c r="C98" s="46"/>
      <c r="D98" s="46"/>
      <c r="E98" s="48" t="s">
        <v>734</v>
      </c>
      <c r="F98" s="46"/>
      <c r="G98" s="46"/>
      <c r="H98" s="46"/>
      <c r="I98" s="46"/>
      <c r="J98" s="47"/>
    </row>
    <row r="99" ht="90">
      <c r="A99" s="37" t="s">
        <v>69</v>
      </c>
      <c r="B99" s="45"/>
      <c r="C99" s="46"/>
      <c r="D99" s="46"/>
      <c r="E99" s="39" t="s">
        <v>322</v>
      </c>
      <c r="F99" s="46"/>
      <c r="G99" s="46"/>
      <c r="H99" s="46"/>
      <c r="I99" s="46"/>
      <c r="J99" s="47"/>
    </row>
    <row r="100">
      <c r="A100" s="37" t="s">
        <v>53</v>
      </c>
      <c r="B100" s="37">
        <v>14</v>
      </c>
      <c r="C100" s="38" t="s">
        <v>312</v>
      </c>
      <c r="D100" s="37" t="s">
        <v>55</v>
      </c>
      <c r="E100" s="39" t="s">
        <v>313</v>
      </c>
      <c r="F100" s="40" t="s">
        <v>96</v>
      </c>
      <c r="G100" s="41">
        <v>65</v>
      </c>
      <c r="H100" s="42">
        <v>0</v>
      </c>
      <c r="I100" s="43">
        <f>ROUND(G100*H100,P4)</f>
        <v>0</v>
      </c>
      <c r="J100" s="40" t="s">
        <v>58</v>
      </c>
      <c r="O100" s="44">
        <f>I100*0.21</f>
        <v>0</v>
      </c>
      <c r="P100">
        <v>3</v>
      </c>
    </row>
    <row r="101">
      <c r="A101" s="37" t="s">
        <v>59</v>
      </c>
      <c r="B101" s="45"/>
      <c r="C101" s="46"/>
      <c r="D101" s="46"/>
      <c r="E101" s="39" t="s">
        <v>735</v>
      </c>
      <c r="F101" s="46"/>
      <c r="G101" s="46"/>
      <c r="H101" s="46"/>
      <c r="I101" s="46"/>
      <c r="J101" s="47"/>
    </row>
    <row r="102" ht="90">
      <c r="A102" s="37" t="s">
        <v>69</v>
      </c>
      <c r="B102" s="45"/>
      <c r="C102" s="46"/>
      <c r="D102" s="46"/>
      <c r="E102" s="39" t="s">
        <v>322</v>
      </c>
      <c r="F102" s="46"/>
      <c r="G102" s="46"/>
      <c r="H102" s="46"/>
      <c r="I102" s="46"/>
      <c r="J102" s="47"/>
    </row>
    <row r="103">
      <c r="A103" s="31" t="s">
        <v>50</v>
      </c>
      <c r="B103" s="32"/>
      <c r="C103" s="33" t="s">
        <v>421</v>
      </c>
      <c r="D103" s="34"/>
      <c r="E103" s="31" t="s">
        <v>422</v>
      </c>
      <c r="F103" s="34"/>
      <c r="G103" s="34"/>
      <c r="H103" s="34"/>
      <c r="I103" s="35">
        <f>SUMIFS(I104:I133,A104:A133,"P")</f>
        <v>0</v>
      </c>
      <c r="J103" s="36"/>
    </row>
    <row r="104">
      <c r="A104" s="37" t="s">
        <v>53</v>
      </c>
      <c r="B104" s="37">
        <v>15</v>
      </c>
      <c r="C104" s="38" t="s">
        <v>736</v>
      </c>
      <c r="D104" s="37" t="s">
        <v>55</v>
      </c>
      <c r="E104" s="39" t="s">
        <v>737</v>
      </c>
      <c r="F104" s="40" t="s">
        <v>131</v>
      </c>
      <c r="G104" s="41">
        <v>2</v>
      </c>
      <c r="H104" s="42">
        <v>0</v>
      </c>
      <c r="I104" s="43">
        <f>ROUND(G104*H104,P4)</f>
        <v>0</v>
      </c>
      <c r="J104" s="40" t="s">
        <v>58</v>
      </c>
      <c r="O104" s="44">
        <f>I104*0.21</f>
        <v>0</v>
      </c>
      <c r="P104">
        <v>3</v>
      </c>
    </row>
    <row r="105">
      <c r="A105" s="37" t="s">
        <v>59</v>
      </c>
      <c r="B105" s="45"/>
      <c r="C105" s="46"/>
      <c r="D105" s="46"/>
      <c r="E105" s="39" t="s">
        <v>738</v>
      </c>
      <c r="F105" s="46"/>
      <c r="G105" s="46"/>
      <c r="H105" s="46"/>
      <c r="I105" s="46"/>
      <c r="J105" s="47"/>
    </row>
    <row r="106" ht="330">
      <c r="A106" s="37" t="s">
        <v>69</v>
      </c>
      <c r="B106" s="45"/>
      <c r="C106" s="46"/>
      <c r="D106" s="46"/>
      <c r="E106" s="39" t="s">
        <v>739</v>
      </c>
      <c r="F106" s="46"/>
      <c r="G106" s="46"/>
      <c r="H106" s="46"/>
      <c r="I106" s="46"/>
      <c r="J106" s="47"/>
    </row>
    <row r="107">
      <c r="A107" s="37" t="s">
        <v>53</v>
      </c>
      <c r="B107" s="37">
        <v>16</v>
      </c>
      <c r="C107" s="38" t="s">
        <v>740</v>
      </c>
      <c r="D107" s="37" t="s">
        <v>741</v>
      </c>
      <c r="E107" s="39" t="s">
        <v>742</v>
      </c>
      <c r="F107" s="40" t="s">
        <v>131</v>
      </c>
      <c r="G107" s="41">
        <v>251.19999999999999</v>
      </c>
      <c r="H107" s="42">
        <v>0</v>
      </c>
      <c r="I107" s="43">
        <f>ROUND(G107*H107,P4)</f>
        <v>0</v>
      </c>
      <c r="J107" s="40" t="s">
        <v>58</v>
      </c>
      <c r="O107" s="44">
        <f>I107*0.21</f>
        <v>0</v>
      </c>
      <c r="P107">
        <v>3</v>
      </c>
    </row>
    <row r="108" ht="30">
      <c r="A108" s="37" t="s">
        <v>59</v>
      </c>
      <c r="B108" s="45"/>
      <c r="C108" s="46"/>
      <c r="D108" s="46"/>
      <c r="E108" s="39" t="s">
        <v>743</v>
      </c>
      <c r="F108" s="46"/>
      <c r="G108" s="46"/>
      <c r="H108" s="46"/>
      <c r="I108" s="46"/>
      <c r="J108" s="47"/>
    </row>
    <row r="109">
      <c r="A109" s="37" t="s">
        <v>61</v>
      </c>
      <c r="B109" s="45"/>
      <c r="C109" s="46"/>
      <c r="D109" s="46"/>
      <c r="E109" s="48" t="s">
        <v>744</v>
      </c>
      <c r="F109" s="46"/>
      <c r="G109" s="46"/>
      <c r="H109" s="46"/>
      <c r="I109" s="46"/>
      <c r="J109" s="47"/>
    </row>
    <row r="110" ht="330">
      <c r="A110" s="37" t="s">
        <v>69</v>
      </c>
      <c r="B110" s="45"/>
      <c r="C110" s="46"/>
      <c r="D110" s="46"/>
      <c r="E110" s="39" t="s">
        <v>739</v>
      </c>
      <c r="F110" s="46"/>
      <c r="G110" s="46"/>
      <c r="H110" s="46"/>
      <c r="I110" s="46"/>
      <c r="J110" s="47"/>
    </row>
    <row r="111">
      <c r="A111" s="37" t="s">
        <v>53</v>
      </c>
      <c r="B111" s="37">
        <v>17</v>
      </c>
      <c r="C111" s="38" t="s">
        <v>740</v>
      </c>
      <c r="D111" s="37" t="s">
        <v>745</v>
      </c>
      <c r="E111" s="39" t="s">
        <v>742</v>
      </c>
      <c r="F111" s="40" t="s">
        <v>131</v>
      </c>
      <c r="G111" s="41">
        <v>4.7999999999999998</v>
      </c>
      <c r="H111" s="42">
        <v>0</v>
      </c>
      <c r="I111" s="43">
        <f>ROUND(G111*H111,P4)</f>
        <v>0</v>
      </c>
      <c r="J111" s="40" t="s">
        <v>58</v>
      </c>
      <c r="O111" s="44">
        <f>I111*0.21</f>
        <v>0</v>
      </c>
      <c r="P111">
        <v>3</v>
      </c>
    </row>
    <row r="112">
      <c r="A112" s="37" t="s">
        <v>59</v>
      </c>
      <c r="B112" s="45"/>
      <c r="C112" s="46"/>
      <c r="D112" s="46"/>
      <c r="E112" s="39" t="s">
        <v>746</v>
      </c>
      <c r="F112" s="46"/>
      <c r="G112" s="46"/>
      <c r="H112" s="46"/>
      <c r="I112" s="46"/>
      <c r="J112" s="47"/>
    </row>
    <row r="113">
      <c r="A113" s="37" t="s">
        <v>61</v>
      </c>
      <c r="B113" s="45"/>
      <c r="C113" s="46"/>
      <c r="D113" s="46"/>
      <c r="E113" s="48" t="s">
        <v>747</v>
      </c>
      <c r="F113" s="46"/>
      <c r="G113" s="46"/>
      <c r="H113" s="46"/>
      <c r="I113" s="46"/>
      <c r="J113" s="47"/>
    </row>
    <row r="114" ht="330">
      <c r="A114" s="37" t="s">
        <v>69</v>
      </c>
      <c r="B114" s="45"/>
      <c r="C114" s="46"/>
      <c r="D114" s="46"/>
      <c r="E114" s="39" t="s">
        <v>739</v>
      </c>
      <c r="F114" s="46"/>
      <c r="G114" s="46"/>
      <c r="H114" s="46"/>
      <c r="I114" s="46"/>
      <c r="J114" s="47"/>
    </row>
    <row r="115">
      <c r="A115" s="37" t="s">
        <v>53</v>
      </c>
      <c r="B115" s="37">
        <v>18</v>
      </c>
      <c r="C115" s="38" t="s">
        <v>748</v>
      </c>
      <c r="D115" s="37" t="s">
        <v>55</v>
      </c>
      <c r="E115" s="39" t="s">
        <v>749</v>
      </c>
      <c r="F115" s="40" t="s">
        <v>176</v>
      </c>
      <c r="G115" s="41">
        <v>10</v>
      </c>
      <c r="H115" s="42">
        <v>0</v>
      </c>
      <c r="I115" s="43">
        <f>ROUND(G115*H115,P4)</f>
        <v>0</v>
      </c>
      <c r="J115" s="40" t="s">
        <v>58</v>
      </c>
      <c r="O115" s="44">
        <f>I115*0.21</f>
        <v>0</v>
      </c>
      <c r="P115">
        <v>3</v>
      </c>
    </row>
    <row r="116" ht="30">
      <c r="A116" s="37" t="s">
        <v>59</v>
      </c>
      <c r="B116" s="45"/>
      <c r="C116" s="46"/>
      <c r="D116" s="46"/>
      <c r="E116" s="39" t="s">
        <v>750</v>
      </c>
      <c r="F116" s="46"/>
      <c r="G116" s="46"/>
      <c r="H116" s="46"/>
      <c r="I116" s="46"/>
      <c r="J116" s="47"/>
    </row>
    <row r="117" ht="375">
      <c r="A117" s="37" t="s">
        <v>69</v>
      </c>
      <c r="B117" s="45"/>
      <c r="C117" s="46"/>
      <c r="D117" s="46"/>
      <c r="E117" s="39" t="s">
        <v>751</v>
      </c>
      <c r="F117" s="46"/>
      <c r="G117" s="46"/>
      <c r="H117" s="46"/>
      <c r="I117" s="46"/>
      <c r="J117" s="47"/>
    </row>
    <row r="118">
      <c r="A118" s="37" t="s">
        <v>53</v>
      </c>
      <c r="B118" s="37">
        <v>19</v>
      </c>
      <c r="C118" s="38" t="s">
        <v>752</v>
      </c>
      <c r="D118" s="37" t="s">
        <v>55</v>
      </c>
      <c r="E118" s="39" t="s">
        <v>753</v>
      </c>
      <c r="F118" s="40" t="s">
        <v>131</v>
      </c>
      <c r="G118" s="41">
        <v>258</v>
      </c>
      <c r="H118" s="42">
        <v>0</v>
      </c>
      <c r="I118" s="43">
        <f>ROUND(G118*H118,P4)</f>
        <v>0</v>
      </c>
      <c r="J118" s="40" t="s">
        <v>58</v>
      </c>
      <c r="O118" s="44">
        <f>I118*0.21</f>
        <v>0</v>
      </c>
      <c r="P118">
        <v>3</v>
      </c>
    </row>
    <row r="119">
      <c r="A119" s="37" t="s">
        <v>59</v>
      </c>
      <c r="B119" s="45"/>
      <c r="C119" s="46"/>
      <c r="D119" s="46"/>
      <c r="E119" s="39" t="s">
        <v>754</v>
      </c>
      <c r="F119" s="46"/>
      <c r="G119" s="46"/>
      <c r="H119" s="46"/>
      <c r="I119" s="46"/>
      <c r="J119" s="47"/>
    </row>
    <row r="120">
      <c r="A120" s="37" t="s">
        <v>61</v>
      </c>
      <c r="B120" s="45"/>
      <c r="C120" s="46"/>
      <c r="D120" s="46"/>
      <c r="E120" s="48" t="s">
        <v>755</v>
      </c>
      <c r="F120" s="46"/>
      <c r="G120" s="46"/>
      <c r="H120" s="46"/>
      <c r="I120" s="46"/>
      <c r="J120" s="47"/>
    </row>
    <row r="121" ht="90">
      <c r="A121" s="37" t="s">
        <v>69</v>
      </c>
      <c r="B121" s="45"/>
      <c r="C121" s="46"/>
      <c r="D121" s="46"/>
      <c r="E121" s="39" t="s">
        <v>756</v>
      </c>
      <c r="F121" s="46"/>
      <c r="G121" s="46"/>
      <c r="H121" s="46"/>
      <c r="I121" s="46"/>
      <c r="J121" s="47"/>
    </row>
    <row r="122">
      <c r="A122" s="37" t="s">
        <v>53</v>
      </c>
      <c r="B122" s="37">
        <v>20</v>
      </c>
      <c r="C122" s="38" t="s">
        <v>757</v>
      </c>
      <c r="D122" s="37" t="s">
        <v>55</v>
      </c>
      <c r="E122" s="39" t="s">
        <v>758</v>
      </c>
      <c r="F122" s="40" t="s">
        <v>131</v>
      </c>
      <c r="G122" s="41">
        <v>2</v>
      </c>
      <c r="H122" s="42">
        <v>0</v>
      </c>
      <c r="I122" s="43">
        <f>ROUND(G122*H122,P4)</f>
        <v>0</v>
      </c>
      <c r="J122" s="40" t="s">
        <v>58</v>
      </c>
      <c r="O122" s="44">
        <f>I122*0.21</f>
        <v>0</v>
      </c>
      <c r="P122">
        <v>3</v>
      </c>
    </row>
    <row r="123">
      <c r="A123" s="37" t="s">
        <v>59</v>
      </c>
      <c r="B123" s="45"/>
      <c r="C123" s="46"/>
      <c r="D123" s="46"/>
      <c r="E123" s="49" t="s">
        <v>55</v>
      </c>
      <c r="F123" s="46"/>
      <c r="G123" s="46"/>
      <c r="H123" s="46"/>
      <c r="I123" s="46"/>
      <c r="J123" s="47"/>
    </row>
    <row r="124">
      <c r="A124" s="37" t="s">
        <v>61</v>
      </c>
      <c r="B124" s="45"/>
      <c r="C124" s="46"/>
      <c r="D124" s="46"/>
      <c r="E124" s="48" t="s">
        <v>759</v>
      </c>
      <c r="F124" s="46"/>
      <c r="G124" s="46"/>
      <c r="H124" s="46"/>
      <c r="I124" s="46"/>
      <c r="J124" s="47"/>
    </row>
    <row r="125" ht="150">
      <c r="A125" s="37" t="s">
        <v>69</v>
      </c>
      <c r="B125" s="45"/>
      <c r="C125" s="46"/>
      <c r="D125" s="46"/>
      <c r="E125" s="39" t="s">
        <v>760</v>
      </c>
      <c r="F125" s="46"/>
      <c r="G125" s="46"/>
      <c r="H125" s="46"/>
      <c r="I125" s="46"/>
      <c r="J125" s="47"/>
    </row>
    <row r="126">
      <c r="A126" s="37" t="s">
        <v>53</v>
      </c>
      <c r="B126" s="37">
        <v>21</v>
      </c>
      <c r="C126" s="38" t="s">
        <v>761</v>
      </c>
      <c r="D126" s="37" t="s">
        <v>55</v>
      </c>
      <c r="E126" s="39" t="s">
        <v>762</v>
      </c>
      <c r="F126" s="40" t="s">
        <v>131</v>
      </c>
      <c r="G126" s="41">
        <v>268</v>
      </c>
      <c r="H126" s="42">
        <v>0</v>
      </c>
      <c r="I126" s="43">
        <f>ROUND(G126*H126,P4)</f>
        <v>0</v>
      </c>
      <c r="J126" s="40" t="s">
        <v>58</v>
      </c>
      <c r="O126" s="44">
        <f>I126*0.21</f>
        <v>0</v>
      </c>
      <c r="P126">
        <v>3</v>
      </c>
    </row>
    <row r="127">
      <c r="A127" s="37" t="s">
        <v>59</v>
      </c>
      <c r="B127" s="45"/>
      <c r="C127" s="46"/>
      <c r="D127" s="46"/>
      <c r="E127" s="39" t="s">
        <v>763</v>
      </c>
      <c r="F127" s="46"/>
      <c r="G127" s="46"/>
      <c r="H127" s="46"/>
      <c r="I127" s="46"/>
      <c r="J127" s="47"/>
    </row>
    <row r="128">
      <c r="A128" s="37" t="s">
        <v>61</v>
      </c>
      <c r="B128" s="45"/>
      <c r="C128" s="46"/>
      <c r="D128" s="46"/>
      <c r="E128" s="48" t="s">
        <v>764</v>
      </c>
      <c r="F128" s="46"/>
      <c r="G128" s="46"/>
      <c r="H128" s="46"/>
      <c r="I128" s="46"/>
      <c r="J128" s="47"/>
    </row>
    <row r="129" ht="150">
      <c r="A129" s="37" t="s">
        <v>69</v>
      </c>
      <c r="B129" s="45"/>
      <c r="C129" s="46"/>
      <c r="D129" s="46"/>
      <c r="E129" s="39" t="s">
        <v>760</v>
      </c>
      <c r="F129" s="46"/>
      <c r="G129" s="46"/>
      <c r="H129" s="46"/>
      <c r="I129" s="46"/>
      <c r="J129" s="47"/>
    </row>
    <row r="130">
      <c r="A130" s="37" t="s">
        <v>53</v>
      </c>
      <c r="B130" s="37">
        <v>22</v>
      </c>
      <c r="C130" s="38" t="s">
        <v>765</v>
      </c>
      <c r="D130" s="37" t="s">
        <v>55</v>
      </c>
      <c r="E130" s="39" t="s">
        <v>766</v>
      </c>
      <c r="F130" s="40" t="s">
        <v>131</v>
      </c>
      <c r="G130" s="41">
        <v>270</v>
      </c>
      <c r="H130" s="42">
        <v>0</v>
      </c>
      <c r="I130" s="43">
        <f>ROUND(G130*H130,P4)</f>
        <v>0</v>
      </c>
      <c r="J130" s="40" t="s">
        <v>58</v>
      </c>
      <c r="O130" s="44">
        <f>I130*0.21</f>
        <v>0</v>
      </c>
      <c r="P130">
        <v>3</v>
      </c>
    </row>
    <row r="131">
      <c r="A131" s="37" t="s">
        <v>59</v>
      </c>
      <c r="B131" s="45"/>
      <c r="C131" s="46"/>
      <c r="D131" s="46"/>
      <c r="E131" s="49" t="s">
        <v>55</v>
      </c>
      <c r="F131" s="46"/>
      <c r="G131" s="46"/>
      <c r="H131" s="46"/>
      <c r="I131" s="46"/>
      <c r="J131" s="47"/>
    </row>
    <row r="132">
      <c r="A132" s="37" t="s">
        <v>61</v>
      </c>
      <c r="B132" s="45"/>
      <c r="C132" s="46"/>
      <c r="D132" s="46"/>
      <c r="E132" s="48" t="s">
        <v>767</v>
      </c>
      <c r="F132" s="46"/>
      <c r="G132" s="46"/>
      <c r="H132" s="46"/>
      <c r="I132" s="46"/>
      <c r="J132" s="47"/>
    </row>
    <row r="133" ht="90">
      <c r="A133" s="37" t="s">
        <v>69</v>
      </c>
      <c r="B133" s="45"/>
      <c r="C133" s="46"/>
      <c r="D133" s="46"/>
      <c r="E133" s="39" t="s">
        <v>768</v>
      </c>
      <c r="F133" s="46"/>
      <c r="G133" s="46"/>
      <c r="H133" s="46"/>
      <c r="I133" s="46"/>
      <c r="J133" s="47"/>
    </row>
    <row r="134">
      <c r="A134" s="31" t="s">
        <v>50</v>
      </c>
      <c r="B134" s="32"/>
      <c r="C134" s="33" t="s">
        <v>466</v>
      </c>
      <c r="D134" s="34"/>
      <c r="E134" s="31" t="s">
        <v>467</v>
      </c>
      <c r="F134" s="34"/>
      <c r="G134" s="34"/>
      <c r="H134" s="34"/>
      <c r="I134" s="35">
        <f>SUMIFS(I135:I138,A135:A138,"P")</f>
        <v>0</v>
      </c>
      <c r="J134" s="36"/>
    </row>
    <row r="135">
      <c r="A135" s="37" t="s">
        <v>53</v>
      </c>
      <c r="B135" s="37">
        <v>23</v>
      </c>
      <c r="C135" s="38" t="s">
        <v>769</v>
      </c>
      <c r="D135" s="37" t="s">
        <v>55</v>
      </c>
      <c r="E135" s="39" t="s">
        <v>770</v>
      </c>
      <c r="F135" s="40" t="s">
        <v>103</v>
      </c>
      <c r="G135" s="41">
        <v>0.91300000000000003</v>
      </c>
      <c r="H135" s="42">
        <v>0</v>
      </c>
      <c r="I135" s="43">
        <f>ROUND(G135*H135,P4)</f>
        <v>0</v>
      </c>
      <c r="J135" s="40" t="s">
        <v>58</v>
      </c>
      <c r="O135" s="44">
        <f>I135*0.21</f>
        <v>0</v>
      </c>
      <c r="P135">
        <v>3</v>
      </c>
    </row>
    <row r="136">
      <c r="A136" s="37" t="s">
        <v>59</v>
      </c>
      <c r="B136" s="45"/>
      <c r="C136" s="46"/>
      <c r="D136" s="46"/>
      <c r="E136" s="39" t="s">
        <v>771</v>
      </c>
      <c r="F136" s="46"/>
      <c r="G136" s="46"/>
      <c r="H136" s="46"/>
      <c r="I136" s="46"/>
      <c r="J136" s="47"/>
    </row>
    <row r="137">
      <c r="A137" s="37" t="s">
        <v>61</v>
      </c>
      <c r="B137" s="45"/>
      <c r="C137" s="46"/>
      <c r="D137" s="46"/>
      <c r="E137" s="48" t="s">
        <v>772</v>
      </c>
      <c r="F137" s="46"/>
      <c r="G137" s="46"/>
      <c r="H137" s="46"/>
      <c r="I137" s="46"/>
      <c r="J137" s="47"/>
    </row>
    <row r="138" ht="180">
      <c r="A138" s="37" t="s">
        <v>69</v>
      </c>
      <c r="B138" s="50"/>
      <c r="C138" s="51"/>
      <c r="D138" s="51"/>
      <c r="E138" s="39" t="s">
        <v>536</v>
      </c>
      <c r="F138" s="51"/>
      <c r="G138" s="51"/>
      <c r="H138" s="51"/>
      <c r="I138" s="51"/>
      <c r="J138" s="52"/>
    </row>
  </sheetData>
  <sheetProtection sheet="1" objects="1" scenarios="1" spinCount="100000" saltValue="/WuCLoFS405dIgL4+XdX/+2rRJN40+5Yc1Oj9czMr8VvxO2oTWO5uJM1nJZKQKqiMfBidHqZHXRniMOi4tjwLg==" hashValue="eXhQhoszs72sLEcG+mfFmscV6/OQdvJdtwtYvSRyy2+evNPbrvyCXJQUfcPu8cjyPsQWYh97ubRRG2Z+kUsm0g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773</v>
      </c>
      <c r="I3" s="25">
        <f>SUMIFS(I9:I149,A9:A149,"SD")</f>
        <v>0</v>
      </c>
      <c r="J3" s="19"/>
      <c r="O3">
        <v>0</v>
      </c>
      <c r="P3">
        <v>2</v>
      </c>
    </row>
    <row r="4">
      <c r="A4" s="3" t="s">
        <v>35</v>
      </c>
      <c r="B4" s="20" t="s">
        <v>36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773</v>
      </c>
      <c r="D5" s="22"/>
      <c r="E5" s="23" t="s">
        <v>26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92</v>
      </c>
      <c r="D9" s="34"/>
      <c r="E9" s="31" t="s">
        <v>93</v>
      </c>
      <c r="F9" s="34"/>
      <c r="G9" s="34"/>
      <c r="H9" s="34"/>
      <c r="I9" s="35">
        <f>SUMIFS(I10:I110,A10:A110,"P")</f>
        <v>0</v>
      </c>
      <c r="J9" s="36"/>
    </row>
    <row r="10">
      <c r="A10" s="37" t="s">
        <v>53</v>
      </c>
      <c r="B10" s="37">
        <v>1</v>
      </c>
      <c r="C10" s="38" t="s">
        <v>119</v>
      </c>
      <c r="D10" s="37" t="s">
        <v>55</v>
      </c>
      <c r="E10" s="39" t="s">
        <v>120</v>
      </c>
      <c r="F10" s="40" t="s">
        <v>103</v>
      </c>
      <c r="G10" s="41">
        <v>1.1200000000000001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>
      <c r="A11" s="37" t="s">
        <v>59</v>
      </c>
      <c r="B11" s="45"/>
      <c r="C11" s="46"/>
      <c r="D11" s="46"/>
      <c r="E11" s="39" t="s">
        <v>669</v>
      </c>
      <c r="F11" s="46"/>
      <c r="G11" s="46"/>
      <c r="H11" s="46"/>
      <c r="I11" s="46"/>
      <c r="J11" s="47"/>
    </row>
    <row r="12">
      <c r="A12" s="37" t="s">
        <v>61</v>
      </c>
      <c r="B12" s="45"/>
      <c r="C12" s="46"/>
      <c r="D12" s="46"/>
      <c r="E12" s="48" t="s">
        <v>774</v>
      </c>
      <c r="F12" s="46"/>
      <c r="G12" s="46"/>
      <c r="H12" s="46"/>
      <c r="I12" s="46"/>
      <c r="J12" s="47"/>
    </row>
    <row r="13" ht="120">
      <c r="A13" s="37" t="s">
        <v>69</v>
      </c>
      <c r="B13" s="45"/>
      <c r="C13" s="46"/>
      <c r="D13" s="46"/>
      <c r="E13" s="39" t="s">
        <v>118</v>
      </c>
      <c r="F13" s="46"/>
      <c r="G13" s="46"/>
      <c r="H13" s="46"/>
      <c r="I13" s="46"/>
      <c r="J13" s="47"/>
    </row>
    <row r="14" ht="30">
      <c r="A14" s="37" t="s">
        <v>53</v>
      </c>
      <c r="B14" s="37">
        <v>2</v>
      </c>
      <c r="C14" s="38" t="s">
        <v>775</v>
      </c>
      <c r="D14" s="37" t="s">
        <v>55</v>
      </c>
      <c r="E14" s="39" t="s">
        <v>776</v>
      </c>
      <c r="F14" s="40" t="s">
        <v>103</v>
      </c>
      <c r="G14" s="41">
        <v>1.26</v>
      </c>
      <c r="H14" s="42">
        <v>0</v>
      </c>
      <c r="I14" s="43">
        <f>ROUND(G14*H14,P4)</f>
        <v>0</v>
      </c>
      <c r="J14" s="40" t="s">
        <v>58</v>
      </c>
      <c r="O14" s="44">
        <f>I14*0.21</f>
        <v>0</v>
      </c>
      <c r="P14">
        <v>3</v>
      </c>
    </row>
    <row r="15" ht="30">
      <c r="A15" s="37" t="s">
        <v>59</v>
      </c>
      <c r="B15" s="45"/>
      <c r="C15" s="46"/>
      <c r="D15" s="46"/>
      <c r="E15" s="39" t="s">
        <v>777</v>
      </c>
      <c r="F15" s="46"/>
      <c r="G15" s="46"/>
      <c r="H15" s="46"/>
      <c r="I15" s="46"/>
      <c r="J15" s="47"/>
    </row>
    <row r="16">
      <c r="A16" s="37" t="s">
        <v>61</v>
      </c>
      <c r="B16" s="45"/>
      <c r="C16" s="46"/>
      <c r="D16" s="46"/>
      <c r="E16" s="48" t="s">
        <v>778</v>
      </c>
      <c r="F16" s="46"/>
      <c r="G16" s="46"/>
      <c r="H16" s="46"/>
      <c r="I16" s="46"/>
      <c r="J16" s="47"/>
    </row>
    <row r="17" ht="120">
      <c r="A17" s="37" t="s">
        <v>69</v>
      </c>
      <c r="B17" s="45"/>
      <c r="C17" s="46"/>
      <c r="D17" s="46"/>
      <c r="E17" s="39" t="s">
        <v>118</v>
      </c>
      <c r="F17" s="46"/>
      <c r="G17" s="46"/>
      <c r="H17" s="46"/>
      <c r="I17" s="46"/>
      <c r="J17" s="47"/>
    </row>
    <row r="18">
      <c r="A18" s="37" t="s">
        <v>53</v>
      </c>
      <c r="B18" s="37">
        <v>3</v>
      </c>
      <c r="C18" s="38" t="s">
        <v>673</v>
      </c>
      <c r="D18" s="37" t="s">
        <v>55</v>
      </c>
      <c r="E18" s="39" t="s">
        <v>674</v>
      </c>
      <c r="F18" s="40" t="s">
        <v>131</v>
      </c>
      <c r="G18" s="41">
        <v>78</v>
      </c>
      <c r="H18" s="42">
        <v>0</v>
      </c>
      <c r="I18" s="43">
        <f>ROUND(G18*H18,P4)</f>
        <v>0</v>
      </c>
      <c r="J18" s="40" t="s">
        <v>58</v>
      </c>
      <c r="O18" s="44">
        <f>I18*0.21</f>
        <v>0</v>
      </c>
      <c r="P18">
        <v>3</v>
      </c>
    </row>
    <row r="19" ht="30">
      <c r="A19" s="37" t="s">
        <v>59</v>
      </c>
      <c r="B19" s="45"/>
      <c r="C19" s="46"/>
      <c r="D19" s="46"/>
      <c r="E19" s="39" t="s">
        <v>675</v>
      </c>
      <c r="F19" s="46"/>
      <c r="G19" s="46"/>
      <c r="H19" s="46"/>
      <c r="I19" s="46"/>
      <c r="J19" s="47"/>
    </row>
    <row r="20" ht="30">
      <c r="A20" s="37" t="s">
        <v>61</v>
      </c>
      <c r="B20" s="45"/>
      <c r="C20" s="46"/>
      <c r="D20" s="46"/>
      <c r="E20" s="48" t="s">
        <v>779</v>
      </c>
      <c r="F20" s="46"/>
      <c r="G20" s="46"/>
      <c r="H20" s="46"/>
      <c r="I20" s="46"/>
      <c r="J20" s="47"/>
    </row>
    <row r="21" ht="120">
      <c r="A21" s="37" t="s">
        <v>69</v>
      </c>
      <c r="B21" s="45"/>
      <c r="C21" s="46"/>
      <c r="D21" s="46"/>
      <c r="E21" s="39" t="s">
        <v>170</v>
      </c>
      <c r="F21" s="46"/>
      <c r="G21" s="46"/>
      <c r="H21" s="46"/>
      <c r="I21" s="46"/>
      <c r="J21" s="47"/>
    </row>
    <row r="22">
      <c r="A22" s="37" t="s">
        <v>53</v>
      </c>
      <c r="B22" s="37">
        <v>4</v>
      </c>
      <c r="C22" s="38" t="s">
        <v>189</v>
      </c>
      <c r="D22" s="37" t="s">
        <v>55</v>
      </c>
      <c r="E22" s="39" t="s">
        <v>191</v>
      </c>
      <c r="F22" s="40" t="s">
        <v>103</v>
      </c>
      <c r="G22" s="41">
        <v>54.07</v>
      </c>
      <c r="H22" s="42">
        <v>0</v>
      </c>
      <c r="I22" s="43">
        <f>ROUND(G22*H22,P4)</f>
        <v>0</v>
      </c>
      <c r="J22" s="40" t="s">
        <v>58</v>
      </c>
      <c r="O22" s="44">
        <f>I22*0.21</f>
        <v>0</v>
      </c>
      <c r="P22">
        <v>3</v>
      </c>
    </row>
    <row r="23">
      <c r="A23" s="37" t="s">
        <v>59</v>
      </c>
      <c r="B23" s="45"/>
      <c r="C23" s="46"/>
      <c r="D23" s="46"/>
      <c r="E23" s="49" t="s">
        <v>55</v>
      </c>
      <c r="F23" s="46"/>
      <c r="G23" s="46"/>
      <c r="H23" s="46"/>
      <c r="I23" s="46"/>
      <c r="J23" s="47"/>
    </row>
    <row r="24">
      <c r="A24" s="37" t="s">
        <v>61</v>
      </c>
      <c r="B24" s="45"/>
      <c r="C24" s="46"/>
      <c r="D24" s="46"/>
      <c r="E24" s="48" t="s">
        <v>780</v>
      </c>
      <c r="F24" s="46"/>
      <c r="G24" s="46"/>
      <c r="H24" s="46"/>
      <c r="I24" s="46"/>
      <c r="J24" s="47"/>
    </row>
    <row r="25">
      <c r="A25" s="37" t="s">
        <v>61</v>
      </c>
      <c r="B25" s="45"/>
      <c r="C25" s="46"/>
      <c r="D25" s="46"/>
      <c r="E25" s="48" t="s">
        <v>781</v>
      </c>
      <c r="F25" s="46"/>
      <c r="G25" s="46"/>
      <c r="H25" s="46"/>
      <c r="I25" s="46"/>
      <c r="J25" s="47"/>
    </row>
    <row r="26">
      <c r="A26" s="37" t="s">
        <v>61</v>
      </c>
      <c r="B26" s="45"/>
      <c r="C26" s="46"/>
      <c r="D26" s="46"/>
      <c r="E26" s="48" t="s">
        <v>782</v>
      </c>
      <c r="F26" s="46"/>
      <c r="G26" s="46"/>
      <c r="H26" s="46"/>
      <c r="I26" s="46"/>
      <c r="J26" s="47"/>
    </row>
    <row r="27">
      <c r="A27" s="37" t="s">
        <v>61</v>
      </c>
      <c r="B27" s="45"/>
      <c r="C27" s="46"/>
      <c r="D27" s="46"/>
      <c r="E27" s="48" t="s">
        <v>783</v>
      </c>
      <c r="F27" s="46"/>
      <c r="G27" s="46"/>
      <c r="H27" s="46"/>
      <c r="I27" s="46"/>
      <c r="J27" s="47"/>
    </row>
    <row r="28">
      <c r="A28" s="37" t="s">
        <v>61</v>
      </c>
      <c r="B28" s="45"/>
      <c r="C28" s="46"/>
      <c r="D28" s="46"/>
      <c r="E28" s="48" t="s">
        <v>784</v>
      </c>
      <c r="F28" s="46"/>
      <c r="G28" s="46"/>
      <c r="H28" s="46"/>
      <c r="I28" s="46"/>
      <c r="J28" s="47"/>
    </row>
    <row r="29">
      <c r="A29" s="37" t="s">
        <v>61</v>
      </c>
      <c r="B29" s="45"/>
      <c r="C29" s="46"/>
      <c r="D29" s="46"/>
      <c r="E29" s="48" t="s">
        <v>785</v>
      </c>
      <c r="F29" s="46"/>
      <c r="G29" s="46"/>
      <c r="H29" s="46"/>
      <c r="I29" s="46"/>
      <c r="J29" s="47"/>
    </row>
    <row r="30">
      <c r="A30" s="37" t="s">
        <v>61</v>
      </c>
      <c r="B30" s="45"/>
      <c r="C30" s="46"/>
      <c r="D30" s="46"/>
      <c r="E30" s="48" t="s">
        <v>786</v>
      </c>
      <c r="F30" s="46"/>
      <c r="G30" s="46"/>
      <c r="H30" s="46"/>
      <c r="I30" s="46"/>
      <c r="J30" s="47"/>
    </row>
    <row r="31">
      <c r="A31" s="37" t="s">
        <v>61</v>
      </c>
      <c r="B31" s="45"/>
      <c r="C31" s="46"/>
      <c r="D31" s="46"/>
      <c r="E31" s="48" t="s">
        <v>787</v>
      </c>
      <c r="F31" s="46"/>
      <c r="G31" s="46"/>
      <c r="H31" s="46"/>
      <c r="I31" s="46"/>
      <c r="J31" s="47"/>
    </row>
    <row r="32">
      <c r="A32" s="37" t="s">
        <v>61</v>
      </c>
      <c r="B32" s="45"/>
      <c r="C32" s="46"/>
      <c r="D32" s="46"/>
      <c r="E32" s="48" t="s">
        <v>788</v>
      </c>
      <c r="F32" s="46"/>
      <c r="G32" s="46"/>
      <c r="H32" s="46"/>
      <c r="I32" s="46"/>
      <c r="J32" s="47"/>
    </row>
    <row r="33">
      <c r="A33" s="37" t="s">
        <v>61</v>
      </c>
      <c r="B33" s="45"/>
      <c r="C33" s="46"/>
      <c r="D33" s="46"/>
      <c r="E33" s="48" t="s">
        <v>789</v>
      </c>
      <c r="F33" s="46"/>
      <c r="G33" s="46"/>
      <c r="H33" s="46"/>
      <c r="I33" s="46"/>
      <c r="J33" s="47"/>
    </row>
    <row r="34">
      <c r="A34" s="37" t="s">
        <v>61</v>
      </c>
      <c r="B34" s="45"/>
      <c r="C34" s="46"/>
      <c r="D34" s="46"/>
      <c r="E34" s="48" t="s">
        <v>790</v>
      </c>
      <c r="F34" s="46"/>
      <c r="G34" s="46"/>
      <c r="H34" s="46"/>
      <c r="I34" s="46"/>
      <c r="J34" s="47"/>
    </row>
    <row r="35">
      <c r="A35" s="37" t="s">
        <v>61</v>
      </c>
      <c r="B35" s="45"/>
      <c r="C35" s="46"/>
      <c r="D35" s="46"/>
      <c r="E35" s="48" t="s">
        <v>791</v>
      </c>
      <c r="F35" s="46"/>
      <c r="G35" s="46"/>
      <c r="H35" s="46"/>
      <c r="I35" s="46"/>
      <c r="J35" s="47"/>
    </row>
    <row r="36" ht="409.5">
      <c r="A36" s="37" t="s">
        <v>69</v>
      </c>
      <c r="B36" s="45"/>
      <c r="C36" s="46"/>
      <c r="D36" s="46"/>
      <c r="E36" s="39" t="s">
        <v>188</v>
      </c>
      <c r="F36" s="46"/>
      <c r="G36" s="46"/>
      <c r="H36" s="46"/>
      <c r="I36" s="46"/>
      <c r="J36" s="47"/>
    </row>
    <row r="37">
      <c r="A37" s="37" t="s">
        <v>53</v>
      </c>
      <c r="B37" s="37">
        <v>5</v>
      </c>
      <c r="C37" s="38" t="s">
        <v>679</v>
      </c>
      <c r="D37" s="37" t="s">
        <v>55</v>
      </c>
      <c r="E37" s="39" t="s">
        <v>680</v>
      </c>
      <c r="F37" s="40" t="s">
        <v>103</v>
      </c>
      <c r="G37" s="41">
        <v>57.465000000000003</v>
      </c>
      <c r="H37" s="42">
        <v>0</v>
      </c>
      <c r="I37" s="43">
        <f>ROUND(G37*H37,P4)</f>
        <v>0</v>
      </c>
      <c r="J37" s="40" t="s">
        <v>58</v>
      </c>
      <c r="O37" s="44">
        <f>I37*0.21</f>
        <v>0</v>
      </c>
      <c r="P37">
        <v>3</v>
      </c>
    </row>
    <row r="38">
      <c r="A38" s="37" t="s">
        <v>59</v>
      </c>
      <c r="B38" s="45"/>
      <c r="C38" s="46"/>
      <c r="D38" s="46"/>
      <c r="E38" s="39" t="s">
        <v>681</v>
      </c>
      <c r="F38" s="46"/>
      <c r="G38" s="46"/>
      <c r="H38" s="46"/>
      <c r="I38" s="46"/>
      <c r="J38" s="47"/>
    </row>
    <row r="39">
      <c r="A39" s="37" t="s">
        <v>61</v>
      </c>
      <c r="B39" s="45"/>
      <c r="C39" s="46"/>
      <c r="D39" s="46"/>
      <c r="E39" s="48" t="s">
        <v>792</v>
      </c>
      <c r="F39" s="46"/>
      <c r="G39" s="46"/>
      <c r="H39" s="46"/>
      <c r="I39" s="46"/>
      <c r="J39" s="47"/>
    </row>
    <row r="40">
      <c r="A40" s="37" t="s">
        <v>61</v>
      </c>
      <c r="B40" s="45"/>
      <c r="C40" s="46"/>
      <c r="D40" s="46"/>
      <c r="E40" s="48" t="s">
        <v>793</v>
      </c>
      <c r="F40" s="46"/>
      <c r="G40" s="46"/>
      <c r="H40" s="46"/>
      <c r="I40" s="46"/>
      <c r="J40" s="47"/>
    </row>
    <row r="41" ht="45">
      <c r="A41" s="37" t="s">
        <v>61</v>
      </c>
      <c r="B41" s="45"/>
      <c r="C41" s="46"/>
      <c r="D41" s="46"/>
      <c r="E41" s="48" t="s">
        <v>794</v>
      </c>
      <c r="F41" s="46"/>
      <c r="G41" s="46"/>
      <c r="H41" s="46"/>
      <c r="I41" s="46"/>
      <c r="J41" s="47"/>
    </row>
    <row r="42" ht="30">
      <c r="A42" s="37" t="s">
        <v>61</v>
      </c>
      <c r="B42" s="45"/>
      <c r="C42" s="46"/>
      <c r="D42" s="46"/>
      <c r="E42" s="48" t="s">
        <v>795</v>
      </c>
      <c r="F42" s="46"/>
      <c r="G42" s="46"/>
      <c r="H42" s="46"/>
      <c r="I42" s="46"/>
      <c r="J42" s="47"/>
    </row>
    <row r="43">
      <c r="A43" s="37" t="s">
        <v>61</v>
      </c>
      <c r="B43" s="45"/>
      <c r="C43" s="46"/>
      <c r="D43" s="46"/>
      <c r="E43" s="48" t="s">
        <v>796</v>
      </c>
      <c r="F43" s="46"/>
      <c r="G43" s="46"/>
      <c r="H43" s="46"/>
      <c r="I43" s="46"/>
      <c r="J43" s="47"/>
    </row>
    <row r="44">
      <c r="A44" s="37" t="s">
        <v>61</v>
      </c>
      <c r="B44" s="45"/>
      <c r="C44" s="46"/>
      <c r="D44" s="46"/>
      <c r="E44" s="48" t="s">
        <v>797</v>
      </c>
      <c r="F44" s="46"/>
      <c r="G44" s="46"/>
      <c r="H44" s="46"/>
      <c r="I44" s="46"/>
      <c r="J44" s="47"/>
    </row>
    <row r="45" ht="409.5">
      <c r="A45" s="37" t="s">
        <v>69</v>
      </c>
      <c r="B45" s="45"/>
      <c r="C45" s="46"/>
      <c r="D45" s="46"/>
      <c r="E45" s="39" t="s">
        <v>188</v>
      </c>
      <c r="F45" s="46"/>
      <c r="G45" s="46"/>
      <c r="H45" s="46"/>
      <c r="I45" s="46"/>
      <c r="J45" s="47"/>
    </row>
    <row r="46">
      <c r="A46" s="37" t="s">
        <v>53</v>
      </c>
      <c r="B46" s="37">
        <v>6</v>
      </c>
      <c r="C46" s="38" t="s">
        <v>798</v>
      </c>
      <c r="D46" s="37" t="s">
        <v>55</v>
      </c>
      <c r="E46" s="39" t="s">
        <v>799</v>
      </c>
      <c r="F46" s="40" t="s">
        <v>103</v>
      </c>
      <c r="G46" s="41">
        <v>13.516999999999999</v>
      </c>
      <c r="H46" s="42">
        <v>0</v>
      </c>
      <c r="I46" s="43">
        <f>ROUND(G46*H46,P4)</f>
        <v>0</v>
      </c>
      <c r="J46" s="40" t="s">
        <v>58</v>
      </c>
      <c r="O46" s="44">
        <f>I46*0.21</f>
        <v>0</v>
      </c>
      <c r="P46">
        <v>3</v>
      </c>
    </row>
    <row r="47">
      <c r="A47" s="37" t="s">
        <v>59</v>
      </c>
      <c r="B47" s="45"/>
      <c r="C47" s="46"/>
      <c r="D47" s="46"/>
      <c r="E47" s="49" t="s">
        <v>55</v>
      </c>
      <c r="F47" s="46"/>
      <c r="G47" s="46"/>
      <c r="H47" s="46"/>
      <c r="I47" s="46"/>
      <c r="J47" s="47"/>
    </row>
    <row r="48">
      <c r="A48" s="37" t="s">
        <v>61</v>
      </c>
      <c r="B48" s="45"/>
      <c r="C48" s="46"/>
      <c r="D48" s="46"/>
      <c r="E48" s="48" t="s">
        <v>780</v>
      </c>
      <c r="F48" s="46"/>
      <c r="G48" s="46"/>
      <c r="H48" s="46"/>
      <c r="I48" s="46"/>
      <c r="J48" s="47"/>
    </row>
    <row r="49">
      <c r="A49" s="37" t="s">
        <v>61</v>
      </c>
      <c r="B49" s="45"/>
      <c r="C49" s="46"/>
      <c r="D49" s="46"/>
      <c r="E49" s="48" t="s">
        <v>781</v>
      </c>
      <c r="F49" s="46"/>
      <c r="G49" s="46"/>
      <c r="H49" s="46"/>
      <c r="I49" s="46"/>
      <c r="J49" s="47"/>
    </row>
    <row r="50">
      <c r="A50" s="37" t="s">
        <v>61</v>
      </c>
      <c r="B50" s="45"/>
      <c r="C50" s="46"/>
      <c r="D50" s="46"/>
      <c r="E50" s="48" t="s">
        <v>782</v>
      </c>
      <c r="F50" s="46"/>
      <c r="G50" s="46"/>
      <c r="H50" s="46"/>
      <c r="I50" s="46"/>
      <c r="J50" s="47"/>
    </row>
    <row r="51">
      <c r="A51" s="37" t="s">
        <v>61</v>
      </c>
      <c r="B51" s="45"/>
      <c r="C51" s="46"/>
      <c r="D51" s="46"/>
      <c r="E51" s="48" t="s">
        <v>783</v>
      </c>
      <c r="F51" s="46"/>
      <c r="G51" s="46"/>
      <c r="H51" s="46"/>
      <c r="I51" s="46"/>
      <c r="J51" s="47"/>
    </row>
    <row r="52">
      <c r="A52" s="37" t="s">
        <v>61</v>
      </c>
      <c r="B52" s="45"/>
      <c r="C52" s="46"/>
      <c r="D52" s="46"/>
      <c r="E52" s="48" t="s">
        <v>784</v>
      </c>
      <c r="F52" s="46"/>
      <c r="G52" s="46"/>
      <c r="H52" s="46"/>
      <c r="I52" s="46"/>
      <c r="J52" s="47"/>
    </row>
    <row r="53">
      <c r="A53" s="37" t="s">
        <v>61</v>
      </c>
      <c r="B53" s="45"/>
      <c r="C53" s="46"/>
      <c r="D53" s="46"/>
      <c r="E53" s="48" t="s">
        <v>785</v>
      </c>
      <c r="F53" s="46"/>
      <c r="G53" s="46"/>
      <c r="H53" s="46"/>
      <c r="I53" s="46"/>
      <c r="J53" s="47"/>
    </row>
    <row r="54">
      <c r="A54" s="37" t="s">
        <v>61</v>
      </c>
      <c r="B54" s="45"/>
      <c r="C54" s="46"/>
      <c r="D54" s="46"/>
      <c r="E54" s="48" t="s">
        <v>786</v>
      </c>
      <c r="F54" s="46"/>
      <c r="G54" s="46"/>
      <c r="H54" s="46"/>
      <c r="I54" s="46"/>
      <c r="J54" s="47"/>
    </row>
    <row r="55">
      <c r="A55" s="37" t="s">
        <v>61</v>
      </c>
      <c r="B55" s="45"/>
      <c r="C55" s="46"/>
      <c r="D55" s="46"/>
      <c r="E55" s="48" t="s">
        <v>787</v>
      </c>
      <c r="F55" s="46"/>
      <c r="G55" s="46"/>
      <c r="H55" s="46"/>
      <c r="I55" s="46"/>
      <c r="J55" s="47"/>
    </row>
    <row r="56">
      <c r="A56" s="37" t="s">
        <v>61</v>
      </c>
      <c r="B56" s="45"/>
      <c r="C56" s="46"/>
      <c r="D56" s="46"/>
      <c r="E56" s="48" t="s">
        <v>788</v>
      </c>
      <c r="F56" s="46"/>
      <c r="G56" s="46"/>
      <c r="H56" s="46"/>
      <c r="I56" s="46"/>
      <c r="J56" s="47"/>
    </row>
    <row r="57">
      <c r="A57" s="37" t="s">
        <v>61</v>
      </c>
      <c r="B57" s="45"/>
      <c r="C57" s="46"/>
      <c r="D57" s="46"/>
      <c r="E57" s="48" t="s">
        <v>789</v>
      </c>
      <c r="F57" s="46"/>
      <c r="G57" s="46"/>
      <c r="H57" s="46"/>
      <c r="I57" s="46"/>
      <c r="J57" s="47"/>
    </row>
    <row r="58">
      <c r="A58" s="37" t="s">
        <v>61</v>
      </c>
      <c r="B58" s="45"/>
      <c r="C58" s="46"/>
      <c r="D58" s="46"/>
      <c r="E58" s="48" t="s">
        <v>790</v>
      </c>
      <c r="F58" s="46"/>
      <c r="G58" s="46"/>
      <c r="H58" s="46"/>
      <c r="I58" s="46"/>
      <c r="J58" s="47"/>
    </row>
    <row r="59">
      <c r="A59" s="37" t="s">
        <v>61</v>
      </c>
      <c r="B59" s="45"/>
      <c r="C59" s="46"/>
      <c r="D59" s="46"/>
      <c r="E59" s="48" t="s">
        <v>800</v>
      </c>
      <c r="F59" s="46"/>
      <c r="G59" s="46"/>
      <c r="H59" s="46"/>
      <c r="I59" s="46"/>
      <c r="J59" s="47"/>
    </row>
    <row r="60" ht="409.5">
      <c r="A60" s="37" t="s">
        <v>69</v>
      </c>
      <c r="B60" s="45"/>
      <c r="C60" s="46"/>
      <c r="D60" s="46"/>
      <c r="E60" s="39" t="s">
        <v>188</v>
      </c>
      <c r="F60" s="46"/>
      <c r="G60" s="46"/>
      <c r="H60" s="46"/>
      <c r="I60" s="46"/>
      <c r="J60" s="47"/>
    </row>
    <row r="61">
      <c r="A61" s="37" t="s">
        <v>53</v>
      </c>
      <c r="B61" s="37">
        <v>7</v>
      </c>
      <c r="C61" s="38" t="s">
        <v>696</v>
      </c>
      <c r="D61" s="37" t="s">
        <v>55</v>
      </c>
      <c r="E61" s="39" t="s">
        <v>697</v>
      </c>
      <c r="F61" s="40" t="s">
        <v>103</v>
      </c>
      <c r="G61" s="41">
        <v>14.366</v>
      </c>
      <c r="H61" s="42">
        <v>0</v>
      </c>
      <c r="I61" s="43">
        <f>ROUND(G61*H61,P4)</f>
        <v>0</v>
      </c>
      <c r="J61" s="40" t="s">
        <v>58</v>
      </c>
      <c r="O61" s="44">
        <f>I61*0.21</f>
        <v>0</v>
      </c>
      <c r="P61">
        <v>3</v>
      </c>
    </row>
    <row r="62">
      <c r="A62" s="37" t="s">
        <v>59</v>
      </c>
      <c r="B62" s="45"/>
      <c r="C62" s="46"/>
      <c r="D62" s="46"/>
      <c r="E62" s="39" t="s">
        <v>681</v>
      </c>
      <c r="F62" s="46"/>
      <c r="G62" s="46"/>
      <c r="H62" s="46"/>
      <c r="I62" s="46"/>
      <c r="J62" s="47"/>
    </row>
    <row r="63">
      <c r="A63" s="37" t="s">
        <v>61</v>
      </c>
      <c r="B63" s="45"/>
      <c r="C63" s="46"/>
      <c r="D63" s="46"/>
      <c r="E63" s="48" t="s">
        <v>792</v>
      </c>
      <c r="F63" s="46"/>
      <c r="G63" s="46"/>
      <c r="H63" s="46"/>
      <c r="I63" s="46"/>
      <c r="J63" s="47"/>
    </row>
    <row r="64">
      <c r="A64" s="37" t="s">
        <v>61</v>
      </c>
      <c r="B64" s="45"/>
      <c r="C64" s="46"/>
      <c r="D64" s="46"/>
      <c r="E64" s="48" t="s">
        <v>793</v>
      </c>
      <c r="F64" s="46"/>
      <c r="G64" s="46"/>
      <c r="H64" s="46"/>
      <c r="I64" s="46"/>
      <c r="J64" s="47"/>
    </row>
    <row r="65" ht="45">
      <c r="A65" s="37" t="s">
        <v>61</v>
      </c>
      <c r="B65" s="45"/>
      <c r="C65" s="46"/>
      <c r="D65" s="46"/>
      <c r="E65" s="48" t="s">
        <v>794</v>
      </c>
      <c r="F65" s="46"/>
      <c r="G65" s="46"/>
      <c r="H65" s="46"/>
      <c r="I65" s="46"/>
      <c r="J65" s="47"/>
    </row>
    <row r="66" ht="30">
      <c r="A66" s="37" t="s">
        <v>61</v>
      </c>
      <c r="B66" s="45"/>
      <c r="C66" s="46"/>
      <c r="D66" s="46"/>
      <c r="E66" s="48" t="s">
        <v>795</v>
      </c>
      <c r="F66" s="46"/>
      <c r="G66" s="46"/>
      <c r="H66" s="46"/>
      <c r="I66" s="46"/>
      <c r="J66" s="47"/>
    </row>
    <row r="67">
      <c r="A67" s="37" t="s">
        <v>61</v>
      </c>
      <c r="B67" s="45"/>
      <c r="C67" s="46"/>
      <c r="D67" s="46"/>
      <c r="E67" s="48" t="s">
        <v>796</v>
      </c>
      <c r="F67" s="46"/>
      <c r="G67" s="46"/>
      <c r="H67" s="46"/>
      <c r="I67" s="46"/>
      <c r="J67" s="47"/>
    </row>
    <row r="68">
      <c r="A68" s="37" t="s">
        <v>61</v>
      </c>
      <c r="B68" s="45"/>
      <c r="C68" s="46"/>
      <c r="D68" s="46"/>
      <c r="E68" s="48" t="s">
        <v>801</v>
      </c>
      <c r="F68" s="46"/>
      <c r="G68" s="46"/>
      <c r="H68" s="46"/>
      <c r="I68" s="46"/>
      <c r="J68" s="47"/>
    </row>
    <row r="69" ht="409.5">
      <c r="A69" s="37" t="s">
        <v>69</v>
      </c>
      <c r="B69" s="45"/>
      <c r="C69" s="46"/>
      <c r="D69" s="46"/>
      <c r="E69" s="39" t="s">
        <v>188</v>
      </c>
      <c r="F69" s="46"/>
      <c r="G69" s="46"/>
      <c r="H69" s="46"/>
      <c r="I69" s="46"/>
      <c r="J69" s="47"/>
    </row>
    <row r="70">
      <c r="A70" s="37" t="s">
        <v>53</v>
      </c>
      <c r="B70" s="37">
        <v>8</v>
      </c>
      <c r="C70" s="38" t="s">
        <v>699</v>
      </c>
      <c r="D70" s="37" t="s">
        <v>55</v>
      </c>
      <c r="E70" s="39" t="s">
        <v>700</v>
      </c>
      <c r="F70" s="40" t="s">
        <v>103</v>
      </c>
      <c r="G70" s="41">
        <v>71.831000000000003</v>
      </c>
      <c r="H70" s="42">
        <v>0</v>
      </c>
      <c r="I70" s="43">
        <f>ROUND(G70*H70,P4)</f>
        <v>0</v>
      </c>
      <c r="J70" s="40" t="s">
        <v>58</v>
      </c>
      <c r="O70" s="44">
        <f>I70*0.21</f>
        <v>0</v>
      </c>
      <c r="P70">
        <v>3</v>
      </c>
    </row>
    <row r="71">
      <c r="A71" s="37" t="s">
        <v>59</v>
      </c>
      <c r="B71" s="45"/>
      <c r="C71" s="46"/>
      <c r="D71" s="46"/>
      <c r="E71" s="39" t="s">
        <v>701</v>
      </c>
      <c r="F71" s="46"/>
      <c r="G71" s="46"/>
      <c r="H71" s="46"/>
      <c r="I71" s="46"/>
      <c r="J71" s="47"/>
    </row>
    <row r="72">
      <c r="A72" s="37" t="s">
        <v>61</v>
      </c>
      <c r="B72" s="45"/>
      <c r="C72" s="46"/>
      <c r="D72" s="46"/>
      <c r="E72" s="48" t="s">
        <v>802</v>
      </c>
      <c r="F72" s="46"/>
      <c r="G72" s="46"/>
      <c r="H72" s="46"/>
      <c r="I72" s="46"/>
      <c r="J72" s="47"/>
    </row>
    <row r="73" ht="270">
      <c r="A73" s="37" t="s">
        <v>69</v>
      </c>
      <c r="B73" s="45"/>
      <c r="C73" s="46"/>
      <c r="D73" s="46"/>
      <c r="E73" s="39" t="s">
        <v>703</v>
      </c>
      <c r="F73" s="46"/>
      <c r="G73" s="46"/>
      <c r="H73" s="46"/>
      <c r="I73" s="46"/>
      <c r="J73" s="47"/>
    </row>
    <row r="74">
      <c r="A74" s="37" t="s">
        <v>53</v>
      </c>
      <c r="B74" s="37">
        <v>9</v>
      </c>
      <c r="C74" s="38" t="s">
        <v>207</v>
      </c>
      <c r="D74" s="37" t="s">
        <v>55</v>
      </c>
      <c r="E74" s="39" t="s">
        <v>208</v>
      </c>
      <c r="F74" s="40" t="s">
        <v>103</v>
      </c>
      <c r="G74" s="41">
        <v>67.486999999999995</v>
      </c>
      <c r="H74" s="42">
        <v>0</v>
      </c>
      <c r="I74" s="43">
        <f>ROUND(G74*H74,P4)</f>
        <v>0</v>
      </c>
      <c r="J74" s="40" t="s">
        <v>58</v>
      </c>
      <c r="O74" s="44">
        <f>I74*0.21</f>
        <v>0</v>
      </c>
      <c r="P74">
        <v>3</v>
      </c>
    </row>
    <row r="75">
      <c r="A75" s="37" t="s">
        <v>59</v>
      </c>
      <c r="B75" s="45"/>
      <c r="C75" s="46"/>
      <c r="D75" s="46"/>
      <c r="E75" s="39" t="s">
        <v>803</v>
      </c>
      <c r="F75" s="46"/>
      <c r="G75" s="46"/>
      <c r="H75" s="46"/>
      <c r="I75" s="46"/>
      <c r="J75" s="47"/>
    </row>
    <row r="76">
      <c r="A76" s="37" t="s">
        <v>61</v>
      </c>
      <c r="B76" s="45"/>
      <c r="C76" s="46"/>
      <c r="D76" s="46"/>
      <c r="E76" s="48" t="s">
        <v>804</v>
      </c>
      <c r="F76" s="46"/>
      <c r="G76" s="46"/>
      <c r="H76" s="46"/>
      <c r="I76" s="46"/>
      <c r="J76" s="47"/>
    </row>
    <row r="77">
      <c r="A77" s="37" t="s">
        <v>61</v>
      </c>
      <c r="B77" s="45"/>
      <c r="C77" s="46"/>
      <c r="D77" s="46"/>
      <c r="E77" s="48" t="s">
        <v>805</v>
      </c>
      <c r="F77" s="46"/>
      <c r="G77" s="46"/>
      <c r="H77" s="46"/>
      <c r="I77" s="46"/>
      <c r="J77" s="47"/>
    </row>
    <row r="78">
      <c r="A78" s="37" t="s">
        <v>61</v>
      </c>
      <c r="B78" s="45"/>
      <c r="C78" s="46"/>
      <c r="D78" s="46"/>
      <c r="E78" s="48" t="s">
        <v>806</v>
      </c>
      <c r="F78" s="46"/>
      <c r="G78" s="46"/>
      <c r="H78" s="46"/>
      <c r="I78" s="46"/>
      <c r="J78" s="47"/>
    </row>
    <row r="79">
      <c r="A79" s="37" t="s">
        <v>61</v>
      </c>
      <c r="B79" s="45"/>
      <c r="C79" s="46"/>
      <c r="D79" s="46"/>
      <c r="E79" s="48" t="s">
        <v>807</v>
      </c>
      <c r="F79" s="46"/>
      <c r="G79" s="46"/>
      <c r="H79" s="46"/>
      <c r="I79" s="46"/>
      <c r="J79" s="47"/>
    </row>
    <row r="80" ht="45">
      <c r="A80" s="37" t="s">
        <v>61</v>
      </c>
      <c r="B80" s="45"/>
      <c r="C80" s="46"/>
      <c r="D80" s="46"/>
      <c r="E80" s="48" t="s">
        <v>808</v>
      </c>
      <c r="F80" s="46"/>
      <c r="G80" s="46"/>
      <c r="H80" s="46"/>
      <c r="I80" s="46"/>
      <c r="J80" s="47"/>
    </row>
    <row r="81" ht="30">
      <c r="A81" s="37" t="s">
        <v>61</v>
      </c>
      <c r="B81" s="45"/>
      <c r="C81" s="46"/>
      <c r="D81" s="46"/>
      <c r="E81" s="48" t="s">
        <v>809</v>
      </c>
      <c r="F81" s="46"/>
      <c r="G81" s="46"/>
      <c r="H81" s="46"/>
      <c r="I81" s="46"/>
      <c r="J81" s="47"/>
    </row>
    <row r="82">
      <c r="A82" s="37" t="s">
        <v>61</v>
      </c>
      <c r="B82" s="45"/>
      <c r="C82" s="46"/>
      <c r="D82" s="46"/>
      <c r="E82" s="48" t="s">
        <v>810</v>
      </c>
      <c r="F82" s="46"/>
      <c r="G82" s="46"/>
      <c r="H82" s="46"/>
      <c r="I82" s="46"/>
      <c r="J82" s="47"/>
    </row>
    <row r="83">
      <c r="A83" s="37" t="s">
        <v>61</v>
      </c>
      <c r="B83" s="45"/>
      <c r="C83" s="46"/>
      <c r="D83" s="46"/>
      <c r="E83" s="48" t="s">
        <v>811</v>
      </c>
      <c r="F83" s="46"/>
      <c r="G83" s="46"/>
      <c r="H83" s="46"/>
      <c r="I83" s="46"/>
      <c r="J83" s="47"/>
    </row>
    <row r="84" ht="330">
      <c r="A84" s="37" t="s">
        <v>69</v>
      </c>
      <c r="B84" s="45"/>
      <c r="C84" s="46"/>
      <c r="D84" s="46"/>
      <c r="E84" s="39" t="s">
        <v>211</v>
      </c>
      <c r="F84" s="46"/>
      <c r="G84" s="46"/>
      <c r="H84" s="46"/>
      <c r="I84" s="46"/>
      <c r="J84" s="47"/>
    </row>
    <row r="85">
      <c r="A85" s="37" t="s">
        <v>53</v>
      </c>
      <c r="B85" s="37">
        <v>10</v>
      </c>
      <c r="C85" s="38" t="s">
        <v>212</v>
      </c>
      <c r="D85" s="37" t="s">
        <v>55</v>
      </c>
      <c r="E85" s="39" t="s">
        <v>213</v>
      </c>
      <c r="F85" s="40" t="s">
        <v>103</v>
      </c>
      <c r="G85" s="41">
        <v>24.719000000000001</v>
      </c>
      <c r="H85" s="42">
        <v>0</v>
      </c>
      <c r="I85" s="43">
        <f>ROUND(G85*H85,P4)</f>
        <v>0</v>
      </c>
      <c r="J85" s="40" t="s">
        <v>58</v>
      </c>
      <c r="O85" s="44">
        <f>I85*0.21</f>
        <v>0</v>
      </c>
      <c r="P85">
        <v>3</v>
      </c>
    </row>
    <row r="86">
      <c r="A86" s="37" t="s">
        <v>59</v>
      </c>
      <c r="B86" s="45"/>
      <c r="C86" s="46"/>
      <c r="D86" s="46"/>
      <c r="E86" s="39" t="s">
        <v>812</v>
      </c>
      <c r="F86" s="46"/>
      <c r="G86" s="46"/>
      <c r="H86" s="46"/>
      <c r="I86" s="46"/>
      <c r="J86" s="47"/>
    </row>
    <row r="87">
      <c r="A87" s="37" t="s">
        <v>61</v>
      </c>
      <c r="B87" s="45"/>
      <c r="C87" s="46"/>
      <c r="D87" s="46"/>
      <c r="E87" s="48" t="s">
        <v>813</v>
      </c>
      <c r="F87" s="46"/>
      <c r="G87" s="46"/>
      <c r="H87" s="46"/>
      <c r="I87" s="46"/>
      <c r="J87" s="47"/>
    </row>
    <row r="88">
      <c r="A88" s="37" t="s">
        <v>61</v>
      </c>
      <c r="B88" s="45"/>
      <c r="C88" s="46"/>
      <c r="D88" s="46"/>
      <c r="E88" s="48" t="s">
        <v>814</v>
      </c>
      <c r="F88" s="46"/>
      <c r="G88" s="46"/>
      <c r="H88" s="46"/>
      <c r="I88" s="46"/>
      <c r="J88" s="47"/>
    </row>
    <row r="89">
      <c r="A89" s="37" t="s">
        <v>61</v>
      </c>
      <c r="B89" s="45"/>
      <c r="C89" s="46"/>
      <c r="D89" s="46"/>
      <c r="E89" s="48" t="s">
        <v>815</v>
      </c>
      <c r="F89" s="46"/>
      <c r="G89" s="46"/>
      <c r="H89" s="46"/>
      <c r="I89" s="46"/>
      <c r="J89" s="47"/>
    </row>
    <row r="90">
      <c r="A90" s="37" t="s">
        <v>61</v>
      </c>
      <c r="B90" s="45"/>
      <c r="C90" s="46"/>
      <c r="D90" s="46"/>
      <c r="E90" s="48" t="s">
        <v>816</v>
      </c>
      <c r="F90" s="46"/>
      <c r="G90" s="46"/>
      <c r="H90" s="46"/>
      <c r="I90" s="46"/>
      <c r="J90" s="47"/>
    </row>
    <row r="91">
      <c r="A91" s="37" t="s">
        <v>61</v>
      </c>
      <c r="B91" s="45"/>
      <c r="C91" s="46"/>
      <c r="D91" s="46"/>
      <c r="E91" s="48" t="s">
        <v>817</v>
      </c>
      <c r="F91" s="46"/>
      <c r="G91" s="46"/>
      <c r="H91" s="46"/>
      <c r="I91" s="46"/>
      <c r="J91" s="47"/>
    </row>
    <row r="92">
      <c r="A92" s="37" t="s">
        <v>61</v>
      </c>
      <c r="B92" s="45"/>
      <c r="C92" s="46"/>
      <c r="D92" s="46"/>
      <c r="E92" s="48" t="s">
        <v>818</v>
      </c>
      <c r="F92" s="46"/>
      <c r="G92" s="46"/>
      <c r="H92" s="46"/>
      <c r="I92" s="46"/>
      <c r="J92" s="47"/>
    </row>
    <row r="93">
      <c r="A93" s="37" t="s">
        <v>61</v>
      </c>
      <c r="B93" s="45"/>
      <c r="C93" s="46"/>
      <c r="D93" s="46"/>
      <c r="E93" s="48" t="s">
        <v>819</v>
      </c>
      <c r="F93" s="46"/>
      <c r="G93" s="46"/>
      <c r="H93" s="46"/>
      <c r="I93" s="46"/>
      <c r="J93" s="47"/>
    </row>
    <row r="94">
      <c r="A94" s="37" t="s">
        <v>61</v>
      </c>
      <c r="B94" s="45"/>
      <c r="C94" s="46"/>
      <c r="D94" s="46"/>
      <c r="E94" s="48" t="s">
        <v>820</v>
      </c>
      <c r="F94" s="46"/>
      <c r="G94" s="46"/>
      <c r="H94" s="46"/>
      <c r="I94" s="46"/>
      <c r="J94" s="47"/>
    </row>
    <row r="95">
      <c r="A95" s="37" t="s">
        <v>61</v>
      </c>
      <c r="B95" s="45"/>
      <c r="C95" s="46"/>
      <c r="D95" s="46"/>
      <c r="E95" s="48" t="s">
        <v>821</v>
      </c>
      <c r="F95" s="46"/>
      <c r="G95" s="46"/>
      <c r="H95" s="46"/>
      <c r="I95" s="46"/>
      <c r="J95" s="47"/>
    </row>
    <row r="96" ht="330">
      <c r="A96" s="37" t="s">
        <v>69</v>
      </c>
      <c r="B96" s="45"/>
      <c r="C96" s="46"/>
      <c r="D96" s="46"/>
      <c r="E96" s="39" t="s">
        <v>219</v>
      </c>
      <c r="F96" s="46"/>
      <c r="G96" s="46"/>
      <c r="H96" s="46"/>
      <c r="I96" s="46"/>
      <c r="J96" s="47"/>
    </row>
    <row r="97">
      <c r="A97" s="37" t="s">
        <v>53</v>
      </c>
      <c r="B97" s="37">
        <v>11</v>
      </c>
      <c r="C97" s="38" t="s">
        <v>220</v>
      </c>
      <c r="D97" s="37" t="s">
        <v>55</v>
      </c>
      <c r="E97" s="39" t="s">
        <v>221</v>
      </c>
      <c r="F97" s="40" t="s">
        <v>103</v>
      </c>
      <c r="G97" s="41">
        <v>32.552999999999997</v>
      </c>
      <c r="H97" s="42">
        <v>0</v>
      </c>
      <c r="I97" s="43">
        <f>ROUND(G97*H97,P4)</f>
        <v>0</v>
      </c>
      <c r="J97" s="40" t="s">
        <v>58</v>
      </c>
      <c r="O97" s="44">
        <f>I97*0.21</f>
        <v>0</v>
      </c>
      <c r="P97">
        <v>3</v>
      </c>
    </row>
    <row r="98">
      <c r="A98" s="37" t="s">
        <v>59</v>
      </c>
      <c r="B98" s="45"/>
      <c r="C98" s="46"/>
      <c r="D98" s="46"/>
      <c r="E98" s="39" t="s">
        <v>713</v>
      </c>
      <c r="F98" s="46"/>
      <c r="G98" s="46"/>
      <c r="H98" s="46"/>
      <c r="I98" s="46"/>
      <c r="J98" s="47"/>
    </row>
    <row r="99" ht="45">
      <c r="A99" s="37" t="s">
        <v>61</v>
      </c>
      <c r="B99" s="45"/>
      <c r="C99" s="46"/>
      <c r="D99" s="46"/>
      <c r="E99" s="48" t="s">
        <v>822</v>
      </c>
      <c r="F99" s="46"/>
      <c r="G99" s="46"/>
      <c r="H99" s="46"/>
      <c r="I99" s="46"/>
      <c r="J99" s="47"/>
    </row>
    <row r="100" ht="45">
      <c r="A100" s="37" t="s">
        <v>61</v>
      </c>
      <c r="B100" s="45"/>
      <c r="C100" s="46"/>
      <c r="D100" s="46"/>
      <c r="E100" s="48" t="s">
        <v>823</v>
      </c>
      <c r="F100" s="46"/>
      <c r="G100" s="46"/>
      <c r="H100" s="46"/>
      <c r="I100" s="46"/>
      <c r="J100" s="47"/>
    </row>
    <row r="101">
      <c r="A101" s="37" t="s">
        <v>61</v>
      </c>
      <c r="B101" s="45"/>
      <c r="C101" s="46"/>
      <c r="D101" s="46"/>
      <c r="E101" s="48" t="s">
        <v>824</v>
      </c>
      <c r="F101" s="46"/>
      <c r="G101" s="46"/>
      <c r="H101" s="46"/>
      <c r="I101" s="46"/>
      <c r="J101" s="47"/>
    </row>
    <row r="102" ht="409.5">
      <c r="A102" s="37" t="s">
        <v>69</v>
      </c>
      <c r="B102" s="45"/>
      <c r="C102" s="46"/>
      <c r="D102" s="46"/>
      <c r="E102" s="39" t="s">
        <v>225</v>
      </c>
      <c r="F102" s="46"/>
      <c r="G102" s="46"/>
      <c r="H102" s="46"/>
      <c r="I102" s="46"/>
      <c r="J102" s="47"/>
    </row>
    <row r="103">
      <c r="A103" s="37" t="s">
        <v>53</v>
      </c>
      <c r="B103" s="37">
        <v>12</v>
      </c>
      <c r="C103" s="38" t="s">
        <v>715</v>
      </c>
      <c r="D103" s="37" t="s">
        <v>55</v>
      </c>
      <c r="E103" s="39" t="s">
        <v>716</v>
      </c>
      <c r="F103" s="40" t="s">
        <v>96</v>
      </c>
      <c r="G103" s="41">
        <v>134</v>
      </c>
      <c r="H103" s="42">
        <v>0</v>
      </c>
      <c r="I103" s="43">
        <f>ROUND(G103*H103,P4)</f>
        <v>0</v>
      </c>
      <c r="J103" s="40" t="s">
        <v>58</v>
      </c>
      <c r="O103" s="44">
        <f>I103*0.21</f>
        <v>0</v>
      </c>
      <c r="P103">
        <v>3</v>
      </c>
    </row>
    <row r="104">
      <c r="A104" s="37" t="s">
        <v>59</v>
      </c>
      <c r="B104" s="45"/>
      <c r="C104" s="46"/>
      <c r="D104" s="46"/>
      <c r="E104" s="39" t="s">
        <v>717</v>
      </c>
      <c r="F104" s="46"/>
      <c r="G104" s="46"/>
      <c r="H104" s="46"/>
      <c r="I104" s="46"/>
      <c r="J104" s="47"/>
    </row>
    <row r="105" ht="30">
      <c r="A105" s="37" t="s">
        <v>61</v>
      </c>
      <c r="B105" s="45"/>
      <c r="C105" s="46"/>
      <c r="D105" s="46"/>
      <c r="E105" s="48" t="s">
        <v>825</v>
      </c>
      <c r="F105" s="46"/>
      <c r="G105" s="46"/>
      <c r="H105" s="46"/>
      <c r="I105" s="46"/>
      <c r="J105" s="47"/>
    </row>
    <row r="106" ht="60">
      <c r="A106" s="37" t="s">
        <v>69</v>
      </c>
      <c r="B106" s="45"/>
      <c r="C106" s="46"/>
      <c r="D106" s="46"/>
      <c r="E106" s="39" t="s">
        <v>235</v>
      </c>
      <c r="F106" s="46"/>
      <c r="G106" s="46"/>
      <c r="H106" s="46"/>
      <c r="I106" s="46"/>
      <c r="J106" s="47"/>
    </row>
    <row r="107">
      <c r="A107" s="37" t="s">
        <v>53</v>
      </c>
      <c r="B107" s="37">
        <v>13</v>
      </c>
      <c r="C107" s="38" t="s">
        <v>718</v>
      </c>
      <c r="D107" s="37" t="s">
        <v>55</v>
      </c>
      <c r="E107" s="39" t="s">
        <v>719</v>
      </c>
      <c r="F107" s="40" t="s">
        <v>96</v>
      </c>
      <c r="G107" s="41">
        <v>134</v>
      </c>
      <c r="H107" s="42">
        <v>0</v>
      </c>
      <c r="I107" s="43">
        <f>ROUND(G107*H107,P4)</f>
        <v>0</v>
      </c>
      <c r="J107" s="40" t="s">
        <v>58</v>
      </c>
      <c r="O107" s="44">
        <f>I107*0.21</f>
        <v>0</v>
      </c>
      <c r="P107">
        <v>3</v>
      </c>
    </row>
    <row r="108">
      <c r="A108" s="37" t="s">
        <v>59</v>
      </c>
      <c r="B108" s="45"/>
      <c r="C108" s="46"/>
      <c r="D108" s="46"/>
      <c r="E108" s="49" t="s">
        <v>55</v>
      </c>
      <c r="F108" s="46"/>
      <c r="G108" s="46"/>
      <c r="H108" s="46"/>
      <c r="I108" s="46"/>
      <c r="J108" s="47"/>
    </row>
    <row r="109" ht="30">
      <c r="A109" s="37" t="s">
        <v>61</v>
      </c>
      <c r="B109" s="45"/>
      <c r="C109" s="46"/>
      <c r="D109" s="46"/>
      <c r="E109" s="48" t="s">
        <v>825</v>
      </c>
      <c r="F109" s="46"/>
      <c r="G109" s="46"/>
      <c r="H109" s="46"/>
      <c r="I109" s="46"/>
      <c r="J109" s="47"/>
    </row>
    <row r="110" ht="75">
      <c r="A110" s="37" t="s">
        <v>69</v>
      </c>
      <c r="B110" s="45"/>
      <c r="C110" s="46"/>
      <c r="D110" s="46"/>
      <c r="E110" s="39" t="s">
        <v>720</v>
      </c>
      <c r="F110" s="46"/>
      <c r="G110" s="46"/>
      <c r="H110" s="46"/>
      <c r="I110" s="46"/>
      <c r="J110" s="47"/>
    </row>
    <row r="111">
      <c r="A111" s="31" t="s">
        <v>50</v>
      </c>
      <c r="B111" s="32"/>
      <c r="C111" s="33" t="s">
        <v>274</v>
      </c>
      <c r="D111" s="34"/>
      <c r="E111" s="31" t="s">
        <v>275</v>
      </c>
      <c r="F111" s="34"/>
      <c r="G111" s="34"/>
      <c r="H111" s="34"/>
      <c r="I111" s="35">
        <f>SUMIFS(I112:I115,A112:A115,"P")</f>
        <v>0</v>
      </c>
      <c r="J111" s="36"/>
    </row>
    <row r="112">
      <c r="A112" s="37" t="s">
        <v>53</v>
      </c>
      <c r="B112" s="37">
        <v>14</v>
      </c>
      <c r="C112" s="38" t="s">
        <v>284</v>
      </c>
      <c r="D112" s="37" t="s">
        <v>55</v>
      </c>
      <c r="E112" s="39" t="s">
        <v>285</v>
      </c>
      <c r="F112" s="40" t="s">
        <v>103</v>
      </c>
      <c r="G112" s="41">
        <v>11.1</v>
      </c>
      <c r="H112" s="42">
        <v>0</v>
      </c>
      <c r="I112" s="43">
        <f>ROUND(G112*H112,P4)</f>
        <v>0</v>
      </c>
      <c r="J112" s="40" t="s">
        <v>58</v>
      </c>
      <c r="O112" s="44">
        <f>I112*0.21</f>
        <v>0</v>
      </c>
      <c r="P112">
        <v>3</v>
      </c>
    </row>
    <row r="113">
      <c r="A113" s="37" t="s">
        <v>59</v>
      </c>
      <c r="B113" s="45"/>
      <c r="C113" s="46"/>
      <c r="D113" s="46"/>
      <c r="E113" s="39" t="s">
        <v>721</v>
      </c>
      <c r="F113" s="46"/>
      <c r="G113" s="46"/>
      <c r="H113" s="46"/>
      <c r="I113" s="46"/>
      <c r="J113" s="47"/>
    </row>
    <row r="114" ht="45">
      <c r="A114" s="37" t="s">
        <v>61</v>
      </c>
      <c r="B114" s="45"/>
      <c r="C114" s="46"/>
      <c r="D114" s="46"/>
      <c r="E114" s="48" t="s">
        <v>826</v>
      </c>
      <c r="F114" s="46"/>
      <c r="G114" s="46"/>
      <c r="H114" s="46"/>
      <c r="I114" s="46"/>
      <c r="J114" s="47"/>
    </row>
    <row r="115" ht="105">
      <c r="A115" s="37" t="s">
        <v>69</v>
      </c>
      <c r="B115" s="45"/>
      <c r="C115" s="46"/>
      <c r="D115" s="46"/>
      <c r="E115" s="39" t="s">
        <v>290</v>
      </c>
      <c r="F115" s="46"/>
      <c r="G115" s="46"/>
      <c r="H115" s="46"/>
      <c r="I115" s="46"/>
      <c r="J115" s="47"/>
    </row>
    <row r="116">
      <c r="A116" s="31" t="s">
        <v>50</v>
      </c>
      <c r="B116" s="32"/>
      <c r="C116" s="33" t="s">
        <v>297</v>
      </c>
      <c r="D116" s="34"/>
      <c r="E116" s="31" t="s">
        <v>298</v>
      </c>
      <c r="F116" s="34"/>
      <c r="G116" s="34"/>
      <c r="H116" s="34"/>
      <c r="I116" s="35">
        <f>SUMIFS(I117:I128,A117:A128,"P")</f>
        <v>0</v>
      </c>
      <c r="J116" s="36"/>
    </row>
    <row r="117">
      <c r="A117" s="37" t="s">
        <v>53</v>
      </c>
      <c r="B117" s="37">
        <v>15</v>
      </c>
      <c r="C117" s="38" t="s">
        <v>723</v>
      </c>
      <c r="D117" s="37" t="s">
        <v>55</v>
      </c>
      <c r="E117" s="39" t="s">
        <v>724</v>
      </c>
      <c r="F117" s="40" t="s">
        <v>103</v>
      </c>
      <c r="G117" s="41">
        <v>1.6799999999999999</v>
      </c>
      <c r="H117" s="42">
        <v>0</v>
      </c>
      <c r="I117" s="43">
        <f>ROUND(G117*H117,P4)</f>
        <v>0</v>
      </c>
      <c r="J117" s="40" t="s">
        <v>58</v>
      </c>
      <c r="O117" s="44">
        <f>I117*0.21</f>
        <v>0</v>
      </c>
      <c r="P117">
        <v>3</v>
      </c>
    </row>
    <row r="118">
      <c r="A118" s="37" t="s">
        <v>59</v>
      </c>
      <c r="B118" s="45"/>
      <c r="C118" s="46"/>
      <c r="D118" s="46"/>
      <c r="E118" s="39" t="s">
        <v>725</v>
      </c>
      <c r="F118" s="46"/>
      <c r="G118" s="46"/>
      <c r="H118" s="46"/>
      <c r="I118" s="46"/>
      <c r="J118" s="47"/>
    </row>
    <row r="119">
      <c r="A119" s="37" t="s">
        <v>61</v>
      </c>
      <c r="B119" s="45"/>
      <c r="C119" s="46"/>
      <c r="D119" s="46"/>
      <c r="E119" s="48" t="s">
        <v>827</v>
      </c>
      <c r="F119" s="46"/>
      <c r="G119" s="46"/>
      <c r="H119" s="46"/>
      <c r="I119" s="46"/>
      <c r="J119" s="47"/>
    </row>
    <row r="120" ht="165">
      <c r="A120" s="37" t="s">
        <v>69</v>
      </c>
      <c r="B120" s="45"/>
      <c r="C120" s="46"/>
      <c r="D120" s="46"/>
      <c r="E120" s="39" t="s">
        <v>306</v>
      </c>
      <c r="F120" s="46"/>
      <c r="G120" s="46"/>
      <c r="H120" s="46"/>
      <c r="I120" s="46"/>
      <c r="J120" s="47"/>
    </row>
    <row r="121">
      <c r="A121" s="37" t="s">
        <v>53</v>
      </c>
      <c r="B121" s="37">
        <v>16</v>
      </c>
      <c r="C121" s="38" t="s">
        <v>729</v>
      </c>
      <c r="D121" s="37" t="s">
        <v>55</v>
      </c>
      <c r="E121" s="39" t="s">
        <v>730</v>
      </c>
      <c r="F121" s="40" t="s">
        <v>103</v>
      </c>
      <c r="G121" s="41">
        <v>2.3999999999999999</v>
      </c>
      <c r="H121" s="42">
        <v>0</v>
      </c>
      <c r="I121" s="43">
        <f>ROUND(G121*H121,P4)</f>
        <v>0</v>
      </c>
      <c r="J121" s="40" t="s">
        <v>58</v>
      </c>
      <c r="O121" s="44">
        <f>I121*0.21</f>
        <v>0</v>
      </c>
      <c r="P121">
        <v>3</v>
      </c>
    </row>
    <row r="122" ht="30">
      <c r="A122" s="37" t="s">
        <v>59</v>
      </c>
      <c r="B122" s="45"/>
      <c r="C122" s="46"/>
      <c r="D122" s="46"/>
      <c r="E122" s="39" t="s">
        <v>731</v>
      </c>
      <c r="F122" s="46"/>
      <c r="G122" s="46"/>
      <c r="H122" s="46"/>
      <c r="I122" s="46"/>
      <c r="J122" s="47"/>
    </row>
    <row r="123">
      <c r="A123" s="37" t="s">
        <v>61</v>
      </c>
      <c r="B123" s="45"/>
      <c r="C123" s="46"/>
      <c r="D123" s="46"/>
      <c r="E123" s="48" t="s">
        <v>828</v>
      </c>
      <c r="F123" s="46"/>
      <c r="G123" s="46"/>
      <c r="H123" s="46"/>
      <c r="I123" s="46"/>
      <c r="J123" s="47"/>
    </row>
    <row r="124" ht="90">
      <c r="A124" s="37" t="s">
        <v>69</v>
      </c>
      <c r="B124" s="45"/>
      <c r="C124" s="46"/>
      <c r="D124" s="46"/>
      <c r="E124" s="39" t="s">
        <v>322</v>
      </c>
      <c r="F124" s="46"/>
      <c r="G124" s="46"/>
      <c r="H124" s="46"/>
      <c r="I124" s="46"/>
      <c r="J124" s="47"/>
    </row>
    <row r="125" ht="30">
      <c r="A125" s="37" t="s">
        <v>53</v>
      </c>
      <c r="B125" s="37">
        <v>17</v>
      </c>
      <c r="C125" s="38" t="s">
        <v>829</v>
      </c>
      <c r="D125" s="37" t="s">
        <v>55</v>
      </c>
      <c r="E125" s="39" t="s">
        <v>830</v>
      </c>
      <c r="F125" s="40" t="s">
        <v>96</v>
      </c>
      <c r="G125" s="41">
        <v>16</v>
      </c>
      <c r="H125" s="42">
        <v>0</v>
      </c>
      <c r="I125" s="43">
        <f>ROUND(G125*H125,P4)</f>
        <v>0</v>
      </c>
      <c r="J125" s="40" t="s">
        <v>58</v>
      </c>
      <c r="O125" s="44">
        <f>I125*0.21</f>
        <v>0</v>
      </c>
      <c r="P125">
        <v>3</v>
      </c>
    </row>
    <row r="126" ht="30">
      <c r="A126" s="37" t="s">
        <v>59</v>
      </c>
      <c r="B126" s="45"/>
      <c r="C126" s="46"/>
      <c r="D126" s="46"/>
      <c r="E126" s="39" t="s">
        <v>831</v>
      </c>
      <c r="F126" s="46"/>
      <c r="G126" s="46"/>
      <c r="H126" s="46"/>
      <c r="I126" s="46"/>
      <c r="J126" s="47"/>
    </row>
    <row r="127">
      <c r="A127" s="37" t="s">
        <v>61</v>
      </c>
      <c r="B127" s="45"/>
      <c r="C127" s="46"/>
      <c r="D127" s="46"/>
      <c r="E127" s="48" t="s">
        <v>832</v>
      </c>
      <c r="F127" s="46"/>
      <c r="G127" s="46"/>
      <c r="H127" s="46"/>
      <c r="I127" s="46"/>
      <c r="J127" s="47"/>
    </row>
    <row r="128" ht="210">
      <c r="A128" s="37" t="s">
        <v>69</v>
      </c>
      <c r="B128" s="45"/>
      <c r="C128" s="46"/>
      <c r="D128" s="46"/>
      <c r="E128" s="39" t="s">
        <v>833</v>
      </c>
      <c r="F128" s="46"/>
      <c r="G128" s="46"/>
      <c r="H128" s="46"/>
      <c r="I128" s="46"/>
      <c r="J128" s="47"/>
    </row>
    <row r="129">
      <c r="A129" s="31" t="s">
        <v>50</v>
      </c>
      <c r="B129" s="32"/>
      <c r="C129" s="33" t="s">
        <v>421</v>
      </c>
      <c r="D129" s="34"/>
      <c r="E129" s="31" t="s">
        <v>422</v>
      </c>
      <c r="F129" s="34"/>
      <c r="G129" s="34"/>
      <c r="H129" s="34"/>
      <c r="I129" s="35">
        <f>SUMIFS(I130:I149,A130:A149,"P")</f>
        <v>0</v>
      </c>
      <c r="J129" s="36"/>
    </row>
    <row r="130">
      <c r="A130" s="37" t="s">
        <v>53</v>
      </c>
      <c r="B130" s="37">
        <v>18</v>
      </c>
      <c r="C130" s="38" t="s">
        <v>736</v>
      </c>
      <c r="D130" s="37" t="s">
        <v>55</v>
      </c>
      <c r="E130" s="39" t="s">
        <v>737</v>
      </c>
      <c r="F130" s="40" t="s">
        <v>131</v>
      </c>
      <c r="G130" s="41">
        <v>74</v>
      </c>
      <c r="H130" s="42">
        <v>0</v>
      </c>
      <c r="I130" s="43">
        <f>ROUND(G130*H130,P4)</f>
        <v>0</v>
      </c>
      <c r="J130" s="40" t="s">
        <v>58</v>
      </c>
      <c r="O130" s="44">
        <f>I130*0.21</f>
        <v>0</v>
      </c>
      <c r="P130">
        <v>3</v>
      </c>
    </row>
    <row r="131">
      <c r="A131" s="37" t="s">
        <v>59</v>
      </c>
      <c r="B131" s="45"/>
      <c r="C131" s="46"/>
      <c r="D131" s="46"/>
      <c r="E131" s="39" t="s">
        <v>738</v>
      </c>
      <c r="F131" s="46"/>
      <c r="G131" s="46"/>
      <c r="H131" s="46"/>
      <c r="I131" s="46"/>
      <c r="J131" s="47"/>
    </row>
    <row r="132" ht="45">
      <c r="A132" s="37" t="s">
        <v>61</v>
      </c>
      <c r="B132" s="45"/>
      <c r="C132" s="46"/>
      <c r="D132" s="46"/>
      <c r="E132" s="48" t="s">
        <v>834</v>
      </c>
      <c r="F132" s="46"/>
      <c r="G132" s="46"/>
      <c r="H132" s="46"/>
      <c r="I132" s="46"/>
      <c r="J132" s="47"/>
    </row>
    <row r="133" ht="330">
      <c r="A133" s="37" t="s">
        <v>69</v>
      </c>
      <c r="B133" s="45"/>
      <c r="C133" s="46"/>
      <c r="D133" s="46"/>
      <c r="E133" s="39" t="s">
        <v>739</v>
      </c>
      <c r="F133" s="46"/>
      <c r="G133" s="46"/>
      <c r="H133" s="46"/>
      <c r="I133" s="46"/>
      <c r="J133" s="47"/>
    </row>
    <row r="134">
      <c r="A134" s="37" t="s">
        <v>53</v>
      </c>
      <c r="B134" s="37">
        <v>19</v>
      </c>
      <c r="C134" s="38" t="s">
        <v>835</v>
      </c>
      <c r="D134" s="37" t="s">
        <v>55</v>
      </c>
      <c r="E134" s="39" t="s">
        <v>836</v>
      </c>
      <c r="F134" s="40" t="s">
        <v>176</v>
      </c>
      <c r="G134" s="41">
        <v>8</v>
      </c>
      <c r="H134" s="42">
        <v>0</v>
      </c>
      <c r="I134" s="43">
        <f>ROUND(G134*H134,P4)</f>
        <v>0</v>
      </c>
      <c r="J134" s="40" t="s">
        <v>58</v>
      </c>
      <c r="O134" s="44">
        <f>I134*0.21</f>
        <v>0</v>
      </c>
      <c r="P134">
        <v>3</v>
      </c>
    </row>
    <row r="135" ht="45">
      <c r="A135" s="37" t="s">
        <v>59</v>
      </c>
      <c r="B135" s="45"/>
      <c r="C135" s="46"/>
      <c r="D135" s="46"/>
      <c r="E135" s="39" t="s">
        <v>837</v>
      </c>
      <c r="F135" s="46"/>
      <c r="G135" s="46"/>
      <c r="H135" s="46"/>
      <c r="I135" s="46"/>
      <c r="J135" s="47"/>
    </row>
    <row r="136" ht="30">
      <c r="A136" s="37" t="s">
        <v>61</v>
      </c>
      <c r="B136" s="45"/>
      <c r="C136" s="46"/>
      <c r="D136" s="46"/>
      <c r="E136" s="48" t="s">
        <v>838</v>
      </c>
      <c r="F136" s="46"/>
      <c r="G136" s="46"/>
      <c r="H136" s="46"/>
      <c r="I136" s="46"/>
      <c r="J136" s="47"/>
    </row>
    <row r="137" ht="135">
      <c r="A137" s="37" t="s">
        <v>69</v>
      </c>
      <c r="B137" s="45"/>
      <c r="C137" s="46"/>
      <c r="D137" s="46"/>
      <c r="E137" s="39" t="s">
        <v>839</v>
      </c>
      <c r="F137" s="46"/>
      <c r="G137" s="46"/>
      <c r="H137" s="46"/>
      <c r="I137" s="46"/>
      <c r="J137" s="47"/>
    </row>
    <row r="138">
      <c r="A138" s="37" t="s">
        <v>53</v>
      </c>
      <c r="B138" s="37">
        <v>20</v>
      </c>
      <c r="C138" s="38" t="s">
        <v>752</v>
      </c>
      <c r="D138" s="37" t="s">
        <v>55</v>
      </c>
      <c r="E138" s="39" t="s">
        <v>753</v>
      </c>
      <c r="F138" s="40" t="s">
        <v>131</v>
      </c>
      <c r="G138" s="41">
        <v>74</v>
      </c>
      <c r="H138" s="42">
        <v>0</v>
      </c>
      <c r="I138" s="43">
        <f>ROUND(G138*H138,P4)</f>
        <v>0</v>
      </c>
      <c r="J138" s="40" t="s">
        <v>58</v>
      </c>
      <c r="O138" s="44">
        <f>I138*0.21</f>
        <v>0</v>
      </c>
      <c r="P138">
        <v>3</v>
      </c>
    </row>
    <row r="139">
      <c r="A139" s="37" t="s">
        <v>59</v>
      </c>
      <c r="B139" s="45"/>
      <c r="C139" s="46"/>
      <c r="D139" s="46"/>
      <c r="E139" s="39" t="s">
        <v>754</v>
      </c>
      <c r="F139" s="46"/>
      <c r="G139" s="46"/>
      <c r="H139" s="46"/>
      <c r="I139" s="46"/>
      <c r="J139" s="47"/>
    </row>
    <row r="140" ht="45">
      <c r="A140" s="37" t="s">
        <v>61</v>
      </c>
      <c r="B140" s="45"/>
      <c r="C140" s="46"/>
      <c r="D140" s="46"/>
      <c r="E140" s="48" t="s">
        <v>834</v>
      </c>
      <c r="F140" s="46"/>
      <c r="G140" s="46"/>
      <c r="H140" s="46"/>
      <c r="I140" s="46"/>
      <c r="J140" s="47"/>
    </row>
    <row r="141" ht="90">
      <c r="A141" s="37" t="s">
        <v>69</v>
      </c>
      <c r="B141" s="45"/>
      <c r="C141" s="46"/>
      <c r="D141" s="46"/>
      <c r="E141" s="39" t="s">
        <v>756</v>
      </c>
      <c r="F141" s="46"/>
      <c r="G141" s="46"/>
      <c r="H141" s="46"/>
      <c r="I141" s="46"/>
      <c r="J141" s="47"/>
    </row>
    <row r="142">
      <c r="A142" s="37" t="s">
        <v>53</v>
      </c>
      <c r="B142" s="37">
        <v>21</v>
      </c>
      <c r="C142" s="38" t="s">
        <v>757</v>
      </c>
      <c r="D142" s="37" t="s">
        <v>55</v>
      </c>
      <c r="E142" s="39" t="s">
        <v>758</v>
      </c>
      <c r="F142" s="40" t="s">
        <v>131</v>
      </c>
      <c r="G142" s="41">
        <v>78</v>
      </c>
      <c r="H142" s="42">
        <v>0</v>
      </c>
      <c r="I142" s="43">
        <f>ROUND(G142*H142,P4)</f>
        <v>0</v>
      </c>
      <c r="J142" s="40" t="s">
        <v>58</v>
      </c>
      <c r="O142" s="44">
        <f>I142*0.21</f>
        <v>0</v>
      </c>
      <c r="P142">
        <v>3</v>
      </c>
    </row>
    <row r="143">
      <c r="A143" s="37" t="s">
        <v>59</v>
      </c>
      <c r="B143" s="45"/>
      <c r="C143" s="46"/>
      <c r="D143" s="46"/>
      <c r="E143" s="39" t="s">
        <v>840</v>
      </c>
      <c r="F143" s="46"/>
      <c r="G143" s="46"/>
      <c r="H143" s="46"/>
      <c r="I143" s="46"/>
      <c r="J143" s="47"/>
    </row>
    <row r="144" ht="30">
      <c r="A144" s="37" t="s">
        <v>61</v>
      </c>
      <c r="B144" s="45"/>
      <c r="C144" s="46"/>
      <c r="D144" s="46"/>
      <c r="E144" s="48" t="s">
        <v>779</v>
      </c>
      <c r="F144" s="46"/>
      <c r="G144" s="46"/>
      <c r="H144" s="46"/>
      <c r="I144" s="46"/>
      <c r="J144" s="47"/>
    </row>
    <row r="145" ht="150">
      <c r="A145" s="37" t="s">
        <v>69</v>
      </c>
      <c r="B145" s="45"/>
      <c r="C145" s="46"/>
      <c r="D145" s="46"/>
      <c r="E145" s="39" t="s">
        <v>760</v>
      </c>
      <c r="F145" s="46"/>
      <c r="G145" s="46"/>
      <c r="H145" s="46"/>
      <c r="I145" s="46"/>
      <c r="J145" s="47"/>
    </row>
    <row r="146">
      <c r="A146" s="37" t="s">
        <v>53</v>
      </c>
      <c r="B146" s="37">
        <v>22</v>
      </c>
      <c r="C146" s="38" t="s">
        <v>765</v>
      </c>
      <c r="D146" s="37" t="s">
        <v>55</v>
      </c>
      <c r="E146" s="39" t="s">
        <v>766</v>
      </c>
      <c r="F146" s="40" t="s">
        <v>131</v>
      </c>
      <c r="G146" s="41">
        <v>78</v>
      </c>
      <c r="H146" s="42">
        <v>0</v>
      </c>
      <c r="I146" s="43">
        <f>ROUND(G146*H146,P4)</f>
        <v>0</v>
      </c>
      <c r="J146" s="40" t="s">
        <v>58</v>
      </c>
      <c r="O146" s="44">
        <f>I146*0.21</f>
        <v>0</v>
      </c>
      <c r="P146">
        <v>3</v>
      </c>
    </row>
    <row r="147">
      <c r="A147" s="37" t="s">
        <v>59</v>
      </c>
      <c r="B147" s="45"/>
      <c r="C147" s="46"/>
      <c r="D147" s="46"/>
      <c r="E147" s="49" t="s">
        <v>55</v>
      </c>
      <c r="F147" s="46"/>
      <c r="G147" s="46"/>
      <c r="H147" s="46"/>
      <c r="I147" s="46"/>
      <c r="J147" s="47"/>
    </row>
    <row r="148" ht="30">
      <c r="A148" s="37" t="s">
        <v>61</v>
      </c>
      <c r="B148" s="45"/>
      <c r="C148" s="46"/>
      <c r="D148" s="46"/>
      <c r="E148" s="48" t="s">
        <v>779</v>
      </c>
      <c r="F148" s="46"/>
      <c r="G148" s="46"/>
      <c r="H148" s="46"/>
      <c r="I148" s="46"/>
      <c r="J148" s="47"/>
    </row>
    <row r="149" ht="90">
      <c r="A149" s="37" t="s">
        <v>69</v>
      </c>
      <c r="B149" s="50"/>
      <c r="C149" s="51"/>
      <c r="D149" s="51"/>
      <c r="E149" s="39" t="s">
        <v>768</v>
      </c>
      <c r="F149" s="51"/>
      <c r="G149" s="51"/>
      <c r="H149" s="51"/>
      <c r="I149" s="51"/>
      <c r="J149" s="52"/>
    </row>
  </sheetData>
  <sheetProtection sheet="1" objects="1" scenarios="1" spinCount="100000" saltValue="D8zZhsQaDV4J502PRX+gjUNHlOrq9S09z9ESv0xGyKo0shOPPqe+t+IaXBOu4B76iCxpEwPxd6kuW358g8CqzA==" hashValue="JoVUefoIahwuEjXkRVzFJGy019u70c74U56ybtFCwT5JcPer0h3UVeZWsK+VmXcknJQO5bqabqpI7p4+BAXLyA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841</v>
      </c>
      <c r="I3" s="25">
        <f>SUMIFS(I9:I57,A9:A57,"SD")</f>
        <v>0</v>
      </c>
      <c r="J3" s="19"/>
      <c r="O3">
        <v>0</v>
      </c>
      <c r="P3">
        <v>2</v>
      </c>
    </row>
    <row r="4">
      <c r="A4" s="3" t="s">
        <v>35</v>
      </c>
      <c r="B4" s="20" t="s">
        <v>36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37</v>
      </c>
      <c r="B5" s="20" t="s">
        <v>38</v>
      </c>
      <c r="C5" s="21" t="s">
        <v>841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51</v>
      </c>
      <c r="D9" s="34"/>
      <c r="E9" s="31" t="s">
        <v>52</v>
      </c>
      <c r="F9" s="34"/>
      <c r="G9" s="34"/>
      <c r="H9" s="34"/>
      <c r="I9" s="35">
        <f>SUMIFS(I10:I57,A10:A57,"P")</f>
        <v>0</v>
      </c>
      <c r="J9" s="36"/>
    </row>
    <row r="10">
      <c r="A10" s="37" t="s">
        <v>53</v>
      </c>
      <c r="B10" s="37">
        <v>1</v>
      </c>
      <c r="C10" s="38" t="s">
        <v>842</v>
      </c>
      <c r="D10" s="37" t="s">
        <v>741</v>
      </c>
      <c r="E10" s="39" t="s">
        <v>843</v>
      </c>
      <c r="F10" s="40" t="s">
        <v>103</v>
      </c>
      <c r="G10" s="41">
        <v>747.42399999999998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>
      <c r="A11" s="37" t="s">
        <v>59</v>
      </c>
      <c r="B11" s="45"/>
      <c r="C11" s="46"/>
      <c r="D11" s="46"/>
      <c r="E11" s="39" t="s">
        <v>844</v>
      </c>
      <c r="F11" s="46"/>
      <c r="G11" s="46"/>
      <c r="H11" s="46"/>
      <c r="I11" s="46"/>
      <c r="J11" s="47"/>
    </row>
    <row r="12">
      <c r="A12" s="37" t="s">
        <v>61</v>
      </c>
      <c r="B12" s="45"/>
      <c r="C12" s="46"/>
      <c r="D12" s="46"/>
      <c r="E12" s="48" t="s">
        <v>845</v>
      </c>
      <c r="F12" s="46"/>
      <c r="G12" s="46"/>
      <c r="H12" s="46"/>
      <c r="I12" s="46"/>
      <c r="J12" s="47"/>
    </row>
    <row r="13">
      <c r="A13" s="37" t="s">
        <v>61</v>
      </c>
      <c r="B13" s="45"/>
      <c r="C13" s="46"/>
      <c r="D13" s="46"/>
      <c r="E13" s="48" t="s">
        <v>846</v>
      </c>
      <c r="F13" s="46"/>
      <c r="G13" s="46"/>
      <c r="H13" s="46"/>
      <c r="I13" s="46"/>
      <c r="J13" s="47"/>
    </row>
    <row r="14">
      <c r="A14" s="37" t="s">
        <v>61</v>
      </c>
      <c r="B14" s="45"/>
      <c r="C14" s="46"/>
      <c r="D14" s="46"/>
      <c r="E14" s="48" t="s">
        <v>847</v>
      </c>
      <c r="F14" s="46"/>
      <c r="G14" s="46"/>
      <c r="H14" s="46"/>
      <c r="I14" s="46"/>
      <c r="J14" s="47"/>
    </row>
    <row r="15" ht="75">
      <c r="A15" s="37" t="s">
        <v>69</v>
      </c>
      <c r="B15" s="45"/>
      <c r="C15" s="46"/>
      <c r="D15" s="46"/>
      <c r="E15" s="39" t="s">
        <v>848</v>
      </c>
      <c r="F15" s="46"/>
      <c r="G15" s="46"/>
      <c r="H15" s="46"/>
      <c r="I15" s="46"/>
      <c r="J15" s="47"/>
    </row>
    <row r="16">
      <c r="A16" s="37" t="s">
        <v>53</v>
      </c>
      <c r="B16" s="37">
        <v>2</v>
      </c>
      <c r="C16" s="38" t="s">
        <v>842</v>
      </c>
      <c r="D16" s="37" t="s">
        <v>745</v>
      </c>
      <c r="E16" s="39" t="s">
        <v>843</v>
      </c>
      <c r="F16" s="40" t="s">
        <v>103</v>
      </c>
      <c r="G16" s="41">
        <v>0.91300000000000003</v>
      </c>
      <c r="H16" s="42">
        <v>0</v>
      </c>
      <c r="I16" s="43">
        <f>ROUND(G16*H16,P4)</f>
        <v>0</v>
      </c>
      <c r="J16" s="40" t="s">
        <v>58</v>
      </c>
      <c r="O16" s="44">
        <f>I16*0.21</f>
        <v>0</v>
      </c>
      <c r="P16">
        <v>3</v>
      </c>
    </row>
    <row r="17">
      <c r="A17" s="37" t="s">
        <v>59</v>
      </c>
      <c r="B17" s="45"/>
      <c r="C17" s="46"/>
      <c r="D17" s="46"/>
      <c r="E17" s="39" t="s">
        <v>849</v>
      </c>
      <c r="F17" s="46"/>
      <c r="G17" s="46"/>
      <c r="H17" s="46"/>
      <c r="I17" s="46"/>
      <c r="J17" s="47"/>
    </row>
    <row r="18" ht="75">
      <c r="A18" s="37" t="s">
        <v>69</v>
      </c>
      <c r="B18" s="45"/>
      <c r="C18" s="46"/>
      <c r="D18" s="46"/>
      <c r="E18" s="39" t="s">
        <v>848</v>
      </c>
      <c r="F18" s="46"/>
      <c r="G18" s="46"/>
      <c r="H18" s="46"/>
      <c r="I18" s="46"/>
      <c r="J18" s="47"/>
    </row>
    <row r="19">
      <c r="A19" s="37" t="s">
        <v>53</v>
      </c>
      <c r="B19" s="37">
        <v>3</v>
      </c>
      <c r="C19" s="38" t="s">
        <v>622</v>
      </c>
      <c r="D19" s="37" t="s">
        <v>55</v>
      </c>
      <c r="E19" s="39" t="s">
        <v>623</v>
      </c>
      <c r="F19" s="40" t="s">
        <v>176</v>
      </c>
      <c r="G19" s="41">
        <v>4</v>
      </c>
      <c r="H19" s="42">
        <v>0</v>
      </c>
      <c r="I19" s="43">
        <f>ROUND(G19*H19,P4)</f>
        <v>0</v>
      </c>
      <c r="J19" s="40" t="s">
        <v>58</v>
      </c>
      <c r="O19" s="44">
        <f>I19*0.21</f>
        <v>0</v>
      </c>
      <c r="P19">
        <v>3</v>
      </c>
    </row>
    <row r="20">
      <c r="A20" s="37" t="s">
        <v>59</v>
      </c>
      <c r="B20" s="45"/>
      <c r="C20" s="46"/>
      <c r="D20" s="46"/>
      <c r="E20" s="39" t="s">
        <v>850</v>
      </c>
      <c r="F20" s="46"/>
      <c r="G20" s="46"/>
      <c r="H20" s="46"/>
      <c r="I20" s="46"/>
      <c r="J20" s="47"/>
    </row>
    <row r="21" ht="60">
      <c r="A21" s="37" t="s">
        <v>69</v>
      </c>
      <c r="B21" s="45"/>
      <c r="C21" s="46"/>
      <c r="D21" s="46"/>
      <c r="E21" s="39" t="s">
        <v>621</v>
      </c>
      <c r="F21" s="46"/>
      <c r="G21" s="46"/>
      <c r="H21" s="46"/>
      <c r="I21" s="46"/>
      <c r="J21" s="47"/>
    </row>
    <row r="22">
      <c r="A22" s="37" t="s">
        <v>53</v>
      </c>
      <c r="B22" s="37">
        <v>4</v>
      </c>
      <c r="C22" s="38" t="s">
        <v>627</v>
      </c>
      <c r="D22" s="37" t="s">
        <v>55</v>
      </c>
      <c r="E22" s="39" t="s">
        <v>628</v>
      </c>
      <c r="F22" s="40" t="s">
        <v>548</v>
      </c>
      <c r="G22" s="41">
        <v>1</v>
      </c>
      <c r="H22" s="42">
        <v>0</v>
      </c>
      <c r="I22" s="43">
        <f>ROUND(G22*H22,P4)</f>
        <v>0</v>
      </c>
      <c r="J22" s="40" t="s">
        <v>58</v>
      </c>
      <c r="O22" s="44">
        <f>I22*0.21</f>
        <v>0</v>
      </c>
      <c r="P22">
        <v>3</v>
      </c>
    </row>
    <row r="23">
      <c r="A23" s="37" t="s">
        <v>59</v>
      </c>
      <c r="B23" s="45"/>
      <c r="C23" s="46"/>
      <c r="D23" s="46"/>
      <c r="E23" s="39" t="s">
        <v>851</v>
      </c>
      <c r="F23" s="46"/>
      <c r="G23" s="46"/>
      <c r="H23" s="46"/>
      <c r="I23" s="46"/>
      <c r="J23" s="47"/>
    </row>
    <row r="24" ht="60">
      <c r="A24" s="37" t="s">
        <v>69</v>
      </c>
      <c r="B24" s="45"/>
      <c r="C24" s="46"/>
      <c r="D24" s="46"/>
      <c r="E24" s="39" t="s">
        <v>630</v>
      </c>
      <c r="F24" s="46"/>
      <c r="G24" s="46"/>
      <c r="H24" s="46"/>
      <c r="I24" s="46"/>
      <c r="J24" s="47"/>
    </row>
    <row r="25">
      <c r="A25" s="37" t="s">
        <v>53</v>
      </c>
      <c r="B25" s="37">
        <v>5</v>
      </c>
      <c r="C25" s="38" t="s">
        <v>852</v>
      </c>
      <c r="D25" s="37" t="s">
        <v>55</v>
      </c>
      <c r="E25" s="39" t="s">
        <v>853</v>
      </c>
      <c r="F25" s="40" t="s">
        <v>642</v>
      </c>
      <c r="G25" s="41">
        <v>1</v>
      </c>
      <c r="H25" s="42">
        <v>0</v>
      </c>
      <c r="I25" s="43">
        <f>ROUND(G25*H25,P4)</f>
        <v>0</v>
      </c>
      <c r="J25" s="40" t="s">
        <v>58</v>
      </c>
      <c r="O25" s="44">
        <f>I25*0.21</f>
        <v>0</v>
      </c>
      <c r="P25">
        <v>3</v>
      </c>
    </row>
    <row r="26">
      <c r="A26" s="37" t="s">
        <v>59</v>
      </c>
      <c r="B26" s="45"/>
      <c r="C26" s="46"/>
      <c r="D26" s="46"/>
      <c r="E26" s="39" t="s">
        <v>854</v>
      </c>
      <c r="F26" s="46"/>
      <c r="G26" s="46"/>
      <c r="H26" s="46"/>
      <c r="I26" s="46"/>
      <c r="J26" s="47"/>
    </row>
    <row r="27" ht="60">
      <c r="A27" s="37" t="s">
        <v>69</v>
      </c>
      <c r="B27" s="45"/>
      <c r="C27" s="46"/>
      <c r="D27" s="46"/>
      <c r="E27" s="39" t="s">
        <v>558</v>
      </c>
      <c r="F27" s="46"/>
      <c r="G27" s="46"/>
      <c r="H27" s="46"/>
      <c r="I27" s="46"/>
      <c r="J27" s="47"/>
    </row>
    <row r="28">
      <c r="A28" s="37" t="s">
        <v>53</v>
      </c>
      <c r="B28" s="37">
        <v>6</v>
      </c>
      <c r="C28" s="38" t="s">
        <v>855</v>
      </c>
      <c r="D28" s="37" t="s">
        <v>55</v>
      </c>
      <c r="E28" s="39" t="s">
        <v>856</v>
      </c>
      <c r="F28" s="40" t="s">
        <v>642</v>
      </c>
      <c r="G28" s="41">
        <v>3.48</v>
      </c>
      <c r="H28" s="42">
        <v>0</v>
      </c>
      <c r="I28" s="43">
        <f>ROUND(G28*H28,P4)</f>
        <v>0</v>
      </c>
      <c r="J28" s="40" t="s">
        <v>58</v>
      </c>
      <c r="O28" s="44">
        <f>I28*0.21</f>
        <v>0</v>
      </c>
      <c r="P28">
        <v>3</v>
      </c>
    </row>
    <row r="29" ht="30">
      <c r="A29" s="37" t="s">
        <v>59</v>
      </c>
      <c r="B29" s="45"/>
      <c r="C29" s="46"/>
      <c r="D29" s="46"/>
      <c r="E29" s="39" t="s">
        <v>857</v>
      </c>
      <c r="F29" s="46"/>
      <c r="G29" s="46"/>
      <c r="H29" s="46"/>
      <c r="I29" s="46"/>
      <c r="J29" s="47"/>
    </row>
    <row r="30">
      <c r="A30" s="37" t="s">
        <v>61</v>
      </c>
      <c r="B30" s="45"/>
      <c r="C30" s="46"/>
      <c r="D30" s="46"/>
      <c r="E30" s="48" t="s">
        <v>858</v>
      </c>
      <c r="F30" s="46"/>
      <c r="G30" s="46"/>
      <c r="H30" s="46"/>
      <c r="I30" s="46"/>
      <c r="J30" s="47"/>
    </row>
    <row r="31">
      <c r="A31" s="37" t="s">
        <v>61</v>
      </c>
      <c r="B31" s="45"/>
      <c r="C31" s="46"/>
      <c r="D31" s="46"/>
      <c r="E31" s="48" t="s">
        <v>859</v>
      </c>
      <c r="F31" s="46"/>
      <c r="G31" s="46"/>
      <c r="H31" s="46"/>
      <c r="I31" s="46"/>
      <c r="J31" s="47"/>
    </row>
    <row r="32">
      <c r="A32" s="37" t="s">
        <v>61</v>
      </c>
      <c r="B32" s="45"/>
      <c r="C32" s="46"/>
      <c r="D32" s="46"/>
      <c r="E32" s="48" t="s">
        <v>860</v>
      </c>
      <c r="F32" s="46"/>
      <c r="G32" s="46"/>
      <c r="H32" s="46"/>
      <c r="I32" s="46"/>
      <c r="J32" s="47"/>
    </row>
    <row r="33" ht="60">
      <c r="A33" s="37" t="s">
        <v>69</v>
      </c>
      <c r="B33" s="45"/>
      <c r="C33" s="46"/>
      <c r="D33" s="46"/>
      <c r="E33" s="39" t="s">
        <v>558</v>
      </c>
      <c r="F33" s="46"/>
      <c r="G33" s="46"/>
      <c r="H33" s="46"/>
      <c r="I33" s="46"/>
      <c r="J33" s="47"/>
    </row>
    <row r="34">
      <c r="A34" s="37" t="s">
        <v>53</v>
      </c>
      <c r="B34" s="37">
        <v>7</v>
      </c>
      <c r="C34" s="38" t="s">
        <v>861</v>
      </c>
      <c r="D34" s="37" t="s">
        <v>55</v>
      </c>
      <c r="E34" s="39" t="s">
        <v>862</v>
      </c>
      <c r="F34" s="40" t="s">
        <v>176</v>
      </c>
      <c r="G34" s="41">
        <v>21</v>
      </c>
      <c r="H34" s="42">
        <v>0</v>
      </c>
      <c r="I34" s="43">
        <f>ROUND(G34*H34,P4)</f>
        <v>0</v>
      </c>
      <c r="J34" s="40" t="s">
        <v>58</v>
      </c>
      <c r="O34" s="44">
        <f>I34*0.21</f>
        <v>0</v>
      </c>
      <c r="P34">
        <v>3</v>
      </c>
    </row>
    <row r="35">
      <c r="A35" s="37" t="s">
        <v>59</v>
      </c>
      <c r="B35" s="45"/>
      <c r="C35" s="46"/>
      <c r="D35" s="46"/>
      <c r="E35" s="39" t="s">
        <v>863</v>
      </c>
      <c r="F35" s="46"/>
      <c r="G35" s="46"/>
      <c r="H35" s="46"/>
      <c r="I35" s="46"/>
      <c r="J35" s="47"/>
    </row>
    <row r="36">
      <c r="A36" s="37" t="s">
        <v>61</v>
      </c>
      <c r="B36" s="45"/>
      <c r="C36" s="46"/>
      <c r="D36" s="46"/>
      <c r="E36" s="48" t="s">
        <v>864</v>
      </c>
      <c r="F36" s="46"/>
      <c r="G36" s="46"/>
      <c r="H36" s="46"/>
      <c r="I36" s="46"/>
      <c r="J36" s="47"/>
    </row>
    <row r="37">
      <c r="A37" s="37" t="s">
        <v>61</v>
      </c>
      <c r="B37" s="45"/>
      <c r="C37" s="46"/>
      <c r="D37" s="46"/>
      <c r="E37" s="48" t="s">
        <v>865</v>
      </c>
      <c r="F37" s="46"/>
      <c r="G37" s="46"/>
      <c r="H37" s="46"/>
      <c r="I37" s="46"/>
      <c r="J37" s="47"/>
    </row>
    <row r="38">
      <c r="A38" s="37" t="s">
        <v>61</v>
      </c>
      <c r="B38" s="45"/>
      <c r="C38" s="46"/>
      <c r="D38" s="46"/>
      <c r="E38" s="48" t="s">
        <v>866</v>
      </c>
      <c r="F38" s="46"/>
      <c r="G38" s="46"/>
      <c r="H38" s="46"/>
      <c r="I38" s="46"/>
      <c r="J38" s="47"/>
    </row>
    <row r="39" ht="195">
      <c r="A39" s="37" t="s">
        <v>69</v>
      </c>
      <c r="B39" s="45"/>
      <c r="C39" s="46"/>
      <c r="D39" s="46"/>
      <c r="E39" s="39" t="s">
        <v>867</v>
      </c>
      <c r="F39" s="46"/>
      <c r="G39" s="46"/>
      <c r="H39" s="46"/>
      <c r="I39" s="46"/>
      <c r="J39" s="47"/>
    </row>
    <row r="40">
      <c r="A40" s="37" t="s">
        <v>53</v>
      </c>
      <c r="B40" s="37">
        <v>8</v>
      </c>
      <c r="C40" s="38" t="s">
        <v>555</v>
      </c>
      <c r="D40" s="37" t="s">
        <v>741</v>
      </c>
      <c r="E40" s="39" t="s">
        <v>556</v>
      </c>
      <c r="F40" s="40" t="s">
        <v>548</v>
      </c>
      <c r="G40" s="41">
        <v>1</v>
      </c>
      <c r="H40" s="42">
        <v>0</v>
      </c>
      <c r="I40" s="43">
        <f>ROUND(G40*H40,P4)</f>
        <v>0</v>
      </c>
      <c r="J40" s="40" t="s">
        <v>58</v>
      </c>
      <c r="O40" s="44">
        <f>I40*0.21</f>
        <v>0</v>
      </c>
      <c r="P40">
        <v>3</v>
      </c>
    </row>
    <row r="41">
      <c r="A41" s="37" t="s">
        <v>59</v>
      </c>
      <c r="B41" s="45"/>
      <c r="C41" s="46"/>
      <c r="D41" s="46"/>
      <c r="E41" s="39" t="s">
        <v>868</v>
      </c>
      <c r="F41" s="46"/>
      <c r="G41" s="46"/>
      <c r="H41" s="46"/>
      <c r="I41" s="46"/>
      <c r="J41" s="47"/>
    </row>
    <row r="42" ht="60">
      <c r="A42" s="37" t="s">
        <v>69</v>
      </c>
      <c r="B42" s="45"/>
      <c r="C42" s="46"/>
      <c r="D42" s="46"/>
      <c r="E42" s="39" t="s">
        <v>558</v>
      </c>
      <c r="F42" s="46"/>
      <c r="G42" s="46"/>
      <c r="H42" s="46"/>
      <c r="I42" s="46"/>
      <c r="J42" s="47"/>
    </row>
    <row r="43">
      <c r="A43" s="37" t="s">
        <v>53</v>
      </c>
      <c r="B43" s="37">
        <v>9</v>
      </c>
      <c r="C43" s="38" t="s">
        <v>555</v>
      </c>
      <c r="D43" s="37" t="s">
        <v>745</v>
      </c>
      <c r="E43" s="39" t="s">
        <v>556</v>
      </c>
      <c r="F43" s="40" t="s">
        <v>548</v>
      </c>
      <c r="G43" s="41">
        <v>1</v>
      </c>
      <c r="H43" s="42">
        <v>0</v>
      </c>
      <c r="I43" s="43">
        <f>ROUND(G43*H43,P4)</f>
        <v>0</v>
      </c>
      <c r="J43" s="40" t="s">
        <v>58</v>
      </c>
      <c r="O43" s="44">
        <f>I43*0.21</f>
        <v>0</v>
      </c>
      <c r="P43">
        <v>3</v>
      </c>
    </row>
    <row r="44">
      <c r="A44" s="37" t="s">
        <v>59</v>
      </c>
      <c r="B44" s="45"/>
      <c r="C44" s="46"/>
      <c r="D44" s="46"/>
      <c r="E44" s="39" t="s">
        <v>869</v>
      </c>
      <c r="F44" s="46"/>
      <c r="G44" s="46"/>
      <c r="H44" s="46"/>
      <c r="I44" s="46"/>
      <c r="J44" s="47"/>
    </row>
    <row r="45" ht="60">
      <c r="A45" s="37" t="s">
        <v>69</v>
      </c>
      <c r="B45" s="45"/>
      <c r="C45" s="46"/>
      <c r="D45" s="46"/>
      <c r="E45" s="39" t="s">
        <v>558</v>
      </c>
      <c r="F45" s="46"/>
      <c r="G45" s="46"/>
      <c r="H45" s="46"/>
      <c r="I45" s="46"/>
      <c r="J45" s="47"/>
    </row>
    <row r="46">
      <c r="A46" s="37" t="s">
        <v>53</v>
      </c>
      <c r="B46" s="37">
        <v>10</v>
      </c>
      <c r="C46" s="38" t="s">
        <v>555</v>
      </c>
      <c r="D46" s="37" t="s">
        <v>870</v>
      </c>
      <c r="E46" s="39" t="s">
        <v>556</v>
      </c>
      <c r="F46" s="40" t="s">
        <v>548</v>
      </c>
      <c r="G46" s="41">
        <v>1</v>
      </c>
      <c r="H46" s="42">
        <v>0</v>
      </c>
      <c r="I46" s="43">
        <f>ROUND(G46*H46,P4)</f>
        <v>0</v>
      </c>
      <c r="J46" s="40" t="s">
        <v>58</v>
      </c>
      <c r="O46" s="44">
        <f>I46*0.21</f>
        <v>0</v>
      </c>
      <c r="P46">
        <v>3</v>
      </c>
    </row>
    <row r="47">
      <c r="A47" s="37" t="s">
        <v>59</v>
      </c>
      <c r="B47" s="45"/>
      <c r="C47" s="46"/>
      <c r="D47" s="46"/>
      <c r="E47" s="39" t="s">
        <v>871</v>
      </c>
      <c r="F47" s="46"/>
      <c r="G47" s="46"/>
      <c r="H47" s="46"/>
      <c r="I47" s="46"/>
      <c r="J47" s="47"/>
    </row>
    <row r="48" ht="60">
      <c r="A48" s="37" t="s">
        <v>69</v>
      </c>
      <c r="B48" s="45"/>
      <c r="C48" s="46"/>
      <c r="D48" s="46"/>
      <c r="E48" s="39" t="s">
        <v>558</v>
      </c>
      <c r="F48" s="46"/>
      <c r="G48" s="46"/>
      <c r="H48" s="46"/>
      <c r="I48" s="46"/>
      <c r="J48" s="47"/>
    </row>
    <row r="49">
      <c r="A49" s="37" t="s">
        <v>53</v>
      </c>
      <c r="B49" s="37">
        <v>11</v>
      </c>
      <c r="C49" s="38" t="s">
        <v>640</v>
      </c>
      <c r="D49" s="37" t="s">
        <v>55</v>
      </c>
      <c r="E49" s="39" t="s">
        <v>641</v>
      </c>
      <c r="F49" s="40" t="s">
        <v>548</v>
      </c>
      <c r="G49" s="41">
        <v>1</v>
      </c>
      <c r="H49" s="42">
        <v>0</v>
      </c>
      <c r="I49" s="43">
        <f>ROUND(G49*H49,P4)</f>
        <v>0</v>
      </c>
      <c r="J49" s="40" t="s">
        <v>58</v>
      </c>
      <c r="O49" s="44">
        <f>I49*0.21</f>
        <v>0</v>
      </c>
      <c r="P49">
        <v>3</v>
      </c>
    </row>
    <row r="50">
      <c r="A50" s="37" t="s">
        <v>59</v>
      </c>
      <c r="B50" s="45"/>
      <c r="C50" s="46"/>
      <c r="D50" s="46"/>
      <c r="E50" s="39" t="s">
        <v>872</v>
      </c>
      <c r="F50" s="46"/>
      <c r="G50" s="46"/>
      <c r="H50" s="46"/>
      <c r="I50" s="46"/>
      <c r="J50" s="47"/>
    </row>
    <row r="51" ht="135">
      <c r="A51" s="37" t="s">
        <v>69</v>
      </c>
      <c r="B51" s="45"/>
      <c r="C51" s="46"/>
      <c r="D51" s="46"/>
      <c r="E51" s="39" t="s">
        <v>645</v>
      </c>
      <c r="F51" s="46"/>
      <c r="G51" s="46"/>
      <c r="H51" s="46"/>
      <c r="I51" s="46"/>
      <c r="J51" s="47"/>
    </row>
    <row r="52">
      <c r="A52" s="37" t="s">
        <v>53</v>
      </c>
      <c r="B52" s="37">
        <v>12</v>
      </c>
      <c r="C52" s="38" t="s">
        <v>873</v>
      </c>
      <c r="D52" s="37" t="s">
        <v>55</v>
      </c>
      <c r="E52" s="39" t="s">
        <v>874</v>
      </c>
      <c r="F52" s="40" t="s">
        <v>548</v>
      </c>
      <c r="G52" s="41">
        <v>1</v>
      </c>
      <c r="H52" s="42">
        <v>0</v>
      </c>
      <c r="I52" s="43">
        <f>ROUND(G52*H52,P4)</f>
        <v>0</v>
      </c>
      <c r="J52" s="40" t="s">
        <v>58</v>
      </c>
      <c r="O52" s="44">
        <f>I52*0.21</f>
        <v>0</v>
      </c>
      <c r="P52">
        <v>3</v>
      </c>
    </row>
    <row r="53">
      <c r="A53" s="37" t="s">
        <v>59</v>
      </c>
      <c r="B53" s="45"/>
      <c r="C53" s="46"/>
      <c r="D53" s="46"/>
      <c r="E53" s="39" t="s">
        <v>875</v>
      </c>
      <c r="F53" s="46"/>
      <c r="G53" s="46"/>
      <c r="H53" s="46"/>
      <c r="I53" s="46"/>
      <c r="J53" s="47"/>
    </row>
    <row r="54" ht="60">
      <c r="A54" s="37" t="s">
        <v>69</v>
      </c>
      <c r="B54" s="45"/>
      <c r="C54" s="46"/>
      <c r="D54" s="46"/>
      <c r="E54" s="39" t="s">
        <v>558</v>
      </c>
      <c r="F54" s="46"/>
      <c r="G54" s="46"/>
      <c r="H54" s="46"/>
      <c r="I54" s="46"/>
      <c r="J54" s="47"/>
    </row>
    <row r="55">
      <c r="A55" s="37" t="s">
        <v>53</v>
      </c>
      <c r="B55" s="37">
        <v>13</v>
      </c>
      <c r="C55" s="38" t="s">
        <v>876</v>
      </c>
      <c r="D55" s="37" t="s">
        <v>55</v>
      </c>
      <c r="E55" s="39" t="s">
        <v>877</v>
      </c>
      <c r="F55" s="40" t="s">
        <v>548</v>
      </c>
      <c r="G55" s="41">
        <v>1</v>
      </c>
      <c r="H55" s="42">
        <v>0</v>
      </c>
      <c r="I55" s="43">
        <f>ROUND(G55*H55,P4)</f>
        <v>0</v>
      </c>
      <c r="J55" s="40" t="s">
        <v>58</v>
      </c>
      <c r="O55" s="44">
        <f>I55*0.21</f>
        <v>0</v>
      </c>
      <c r="P55">
        <v>3</v>
      </c>
    </row>
    <row r="56">
      <c r="A56" s="37" t="s">
        <v>59</v>
      </c>
      <c r="B56" s="45"/>
      <c r="C56" s="46"/>
      <c r="D56" s="46"/>
      <c r="E56" s="39" t="s">
        <v>878</v>
      </c>
      <c r="F56" s="46"/>
      <c r="G56" s="46"/>
      <c r="H56" s="46"/>
      <c r="I56" s="46"/>
      <c r="J56" s="47"/>
    </row>
    <row r="57" ht="60">
      <c r="A57" s="37" t="s">
        <v>69</v>
      </c>
      <c r="B57" s="50"/>
      <c r="C57" s="51"/>
      <c r="D57" s="51"/>
      <c r="E57" s="39" t="s">
        <v>879</v>
      </c>
      <c r="F57" s="51"/>
      <c r="G57" s="51"/>
      <c r="H57" s="51"/>
      <c r="I57" s="51"/>
      <c r="J57" s="52"/>
    </row>
  </sheetData>
  <sheetProtection sheet="1" objects="1" scenarios="1" spinCount="100000" saltValue="7neeugK4Je5rwlE6gtEqkGeqLLsRH5ugF0MPtcvDytA6jeccFsEHfFR4PgK32qGfaFA2VNREjp54/0Gu8tWGdw==" hashValue="lQ9sgyiiwlfg53zruaGYUJufDcAhB2oTbKJNgcOQRPn/c9U+QcRhr1Esm05MFz08qv3WWxuXAYahjD+YQr1bJQ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2026-02-09T15:16:57Z</dcterms:created>
  <dcterms:modified xsi:type="dcterms:W3CDTF">2026-02-09T15:17:00Z</dcterms:modified>
</cp:coreProperties>
</file>